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16F8C1C6-81F1-4D74-83C5-7CA068F04C0D}" xr6:coauthVersionLast="47" xr6:coauthVersionMax="47" xr10:uidLastSave="{00000000-0000-0000-0000-000000000000}"/>
  <bookViews>
    <workbookView xWindow="-120" yWindow="-120" windowWidth="29040" windowHeight="15720" tabRatio="762" firstSheet="6" activeTab="10" xr2:uid="{00000000-000D-0000-FFFF-FFFF00000000}"/>
  </bookViews>
  <sheets>
    <sheet name="Linkสูตรออร์เดอร์  (2)" sheetId="4261" r:id="rId1"/>
    <sheet name="3(Order+Fc) แยกลูกค้า" sheetId="4213" r:id="rId2"/>
    <sheet name="5(Order)" sheetId="4223" r:id="rId3"/>
    <sheet name="3(Order) แยกลูกค้า" sheetId="4123" r:id="rId4"/>
    <sheet name="3(Fc) แยกลูกค้" sheetId="4224" r:id="rId5"/>
    <sheet name="4(Order+FC) (-4)" sheetId="4328" r:id="rId6"/>
    <sheet name="4(Order+FC) (-5)" sheetId="4330" r:id="rId7"/>
    <sheet name="4(Order+FC)" sheetId="4196" r:id="rId8"/>
    <sheet name="4(Order)" sheetId="4189" r:id="rId9"/>
    <sheet name="4(Order) แยกลูกค้า" sheetId="4314" r:id="rId10"/>
    <sheet name="4(Fc) แยกลูกค้า" sheetId="4042" r:id="rId11"/>
    <sheet name="ค้างทอ14-3-68" sheetId="4370" r:id="rId12"/>
    <sheet name="4-4-68" sheetId="4390" r:id="rId13"/>
    <sheet name="3-4-68" sheetId="4388" r:id="rId14"/>
    <sheet name="2-4-68" sheetId="4387" r:id="rId15"/>
    <sheet name="1-4-68" sheetId="4386" r:id="rId16"/>
    <sheet name="29-3-68" sheetId="4384" r:id="rId17"/>
    <sheet name="28-3-68" sheetId="4383" r:id="rId18"/>
    <sheet name="27-3-68" sheetId="4382" r:id="rId19"/>
    <sheet name="26-3-68" sheetId="4381" r:id="rId20"/>
    <sheet name="25-3-68" sheetId="4380" r:id="rId21"/>
    <sheet name="24-3-68" sheetId="4379" r:id="rId22"/>
    <sheet name="22-3-68" sheetId="4378" r:id="rId23"/>
    <sheet name="21-3-68" sheetId="4377" r:id="rId24"/>
    <sheet name="20-3-68" sheetId="4375" r:id="rId25"/>
    <sheet name="19-3-68" sheetId="4374" r:id="rId26"/>
    <sheet name="18-3-68" sheetId="4373" r:id="rId27"/>
    <sheet name="17-3-68" sheetId="4372" r:id="rId28"/>
    <sheet name="15-3-68" sheetId="4371" r:id="rId29"/>
    <sheet name="14-3-68" sheetId="4363" r:id="rId30"/>
    <sheet name="13-3-68" sheetId="4362" r:id="rId31"/>
  </sheets>
  <externalReferences>
    <externalReference r:id="rId32"/>
    <externalReference r:id="rId33"/>
    <externalReference r:id="rId34"/>
  </externalReferences>
  <definedNames>
    <definedName name="_xlnm._FilterDatabase" localSheetId="30" hidden="1">'13-3-68'!$A$5:$BD$341</definedName>
    <definedName name="_xlnm._FilterDatabase" localSheetId="29" hidden="1">'14-3-68'!$A$5:$BD$338</definedName>
    <definedName name="_xlnm._FilterDatabase" localSheetId="15" hidden="1">'1-4-68'!$A$5:$BD$211</definedName>
    <definedName name="_xlnm._FilterDatabase" localSheetId="28" hidden="1">'15-3-68'!$A$5:$BD$329</definedName>
    <definedName name="_xlnm._FilterDatabase" localSheetId="27" hidden="1">'17-3-68'!$A$5:$BD$341</definedName>
    <definedName name="_xlnm._FilterDatabase" localSheetId="26" hidden="1">'18-3-68'!$A$5:$BD$327</definedName>
    <definedName name="_xlnm._FilterDatabase" localSheetId="25" hidden="1">'19-3-68'!$A$5:$BD$319</definedName>
    <definedName name="_xlnm._FilterDatabase" localSheetId="24" hidden="1">'20-3-68'!$A$5:$BD$307</definedName>
    <definedName name="_xlnm._FilterDatabase" localSheetId="23" hidden="1">'21-3-68'!$A$5:$BD$282</definedName>
    <definedName name="_xlnm._FilterDatabase" localSheetId="22" hidden="1">'22-3-68'!$A$5:$BD$276</definedName>
    <definedName name="_xlnm._FilterDatabase" localSheetId="21" hidden="1">'24-3-68'!$A$5:$BD$283</definedName>
    <definedName name="_xlnm._FilterDatabase" localSheetId="14" hidden="1">'2-4-68'!$A$5:$BD$216</definedName>
    <definedName name="_xlnm._FilterDatabase" localSheetId="20" hidden="1">'25-3-68'!$A$5:$BD$264</definedName>
    <definedName name="_xlnm._FilterDatabase" localSheetId="19" hidden="1">'26-3-68'!$A$5:$BD$258</definedName>
    <definedName name="_xlnm._FilterDatabase" localSheetId="18" hidden="1">'27-3-68'!$A$5:$BD$244</definedName>
    <definedName name="_xlnm._FilterDatabase" localSheetId="17" hidden="1">'28-3-68'!$A$5:$BD$238</definedName>
    <definedName name="_xlnm._FilterDatabase" localSheetId="16" hidden="1">'29-3-68'!$A$5:$BD$235</definedName>
    <definedName name="_xlnm._FilterDatabase" localSheetId="13" hidden="1">'3-4-68'!$A$5:$BD$221</definedName>
    <definedName name="_xlnm._FilterDatabase" localSheetId="12" hidden="1">'4-4-68'!$A$5:$BD$234</definedName>
    <definedName name="_xlnm._FilterDatabase" localSheetId="0" hidden="1">'Linkสูตรออร์เดอร์  (2)'!$A$5:$BD$5</definedName>
    <definedName name="_xlnm.Print_Area" localSheetId="4">'3(Fc) แยกลูกค้'!$A$1:$H$39</definedName>
    <definedName name="_xlnm.Print_Area" localSheetId="3">'3(Order) แยกลูกค้า'!$A$4:$G$60</definedName>
    <definedName name="_xlnm.Print_Area" localSheetId="1">'3(Order+Fc) แยกลูกค้า'!$A$4:$I$80</definedName>
    <definedName name="_xlnm.Print_Area" localSheetId="10">'4(Fc) แยกลูกค้า'!$A$1:$H$39</definedName>
    <definedName name="_xlnm.Print_Area" localSheetId="8">'4(Order)'!$A$6:$G$43</definedName>
    <definedName name="_xlnm.Print_Area" localSheetId="9">'4(Order) แยกลูกค้า'!$A$4:$G$60</definedName>
    <definedName name="_xlnm.Print_Area" localSheetId="2">'5(Order)'!$A$1:$G$23</definedName>
    <definedName name="Z_A35135A6_BB02_445F_B09B_908EF37AECE2_.wvu.Cols" localSheetId="30" hidden="1">'13-3-68'!$A:$A,'13-3-68'!$AG:$AG</definedName>
    <definedName name="Z_A35135A6_BB02_445F_B09B_908EF37AECE2_.wvu.Cols" localSheetId="29" hidden="1">'14-3-68'!$A:$A,'14-3-68'!$AG:$AG</definedName>
    <definedName name="Z_A35135A6_BB02_445F_B09B_908EF37AECE2_.wvu.Cols" localSheetId="15" hidden="1">'1-4-68'!$A:$A,'1-4-68'!$AG:$AG</definedName>
    <definedName name="Z_A35135A6_BB02_445F_B09B_908EF37AECE2_.wvu.Cols" localSheetId="28" hidden="1">'15-3-68'!$A:$A,'15-3-68'!$AG:$AG</definedName>
    <definedName name="Z_A35135A6_BB02_445F_B09B_908EF37AECE2_.wvu.Cols" localSheetId="27" hidden="1">'17-3-68'!$A:$A,'17-3-68'!$AG:$AG</definedName>
    <definedName name="Z_A35135A6_BB02_445F_B09B_908EF37AECE2_.wvu.Cols" localSheetId="26" hidden="1">'18-3-68'!$A:$A,'18-3-68'!$AG:$AG</definedName>
    <definedName name="Z_A35135A6_BB02_445F_B09B_908EF37AECE2_.wvu.Cols" localSheetId="25" hidden="1">'19-3-68'!$A:$A,'19-3-68'!$AG:$AG</definedName>
    <definedName name="Z_A35135A6_BB02_445F_B09B_908EF37AECE2_.wvu.Cols" localSheetId="24" hidden="1">'20-3-68'!$A:$A,'20-3-68'!$AG:$AG</definedName>
    <definedName name="Z_A35135A6_BB02_445F_B09B_908EF37AECE2_.wvu.Cols" localSheetId="23" hidden="1">'21-3-68'!$A:$A,'21-3-68'!$AG:$AG</definedName>
    <definedName name="Z_A35135A6_BB02_445F_B09B_908EF37AECE2_.wvu.Cols" localSheetId="22" hidden="1">'22-3-68'!$A:$A,'22-3-68'!$AG:$AG</definedName>
    <definedName name="Z_A35135A6_BB02_445F_B09B_908EF37AECE2_.wvu.Cols" localSheetId="21" hidden="1">'24-3-68'!$A:$A,'24-3-68'!$AG:$AG</definedName>
    <definedName name="Z_A35135A6_BB02_445F_B09B_908EF37AECE2_.wvu.Cols" localSheetId="14" hidden="1">'2-4-68'!$A:$A,'2-4-68'!$AG:$AG</definedName>
    <definedName name="Z_A35135A6_BB02_445F_B09B_908EF37AECE2_.wvu.Cols" localSheetId="20" hidden="1">'25-3-68'!$A:$A,'25-3-68'!$AG:$AG</definedName>
    <definedName name="Z_A35135A6_BB02_445F_B09B_908EF37AECE2_.wvu.Cols" localSheetId="19" hidden="1">'26-3-68'!$A:$A,'26-3-68'!$AG:$AG</definedName>
    <definedName name="Z_A35135A6_BB02_445F_B09B_908EF37AECE2_.wvu.Cols" localSheetId="18" hidden="1">'27-3-68'!$A:$A,'27-3-68'!$AG:$AG</definedName>
    <definedName name="Z_A35135A6_BB02_445F_B09B_908EF37AECE2_.wvu.Cols" localSheetId="17" hidden="1">'28-3-68'!$A:$A,'28-3-68'!$AG:$AG</definedName>
    <definedName name="Z_A35135A6_BB02_445F_B09B_908EF37AECE2_.wvu.Cols" localSheetId="16" hidden="1">'29-3-68'!$A:$A,'29-3-68'!$AG:$AG</definedName>
    <definedName name="Z_A35135A6_BB02_445F_B09B_908EF37AECE2_.wvu.Cols" localSheetId="13" hidden="1">'3-4-68'!$A:$A,'3-4-68'!$AG:$AG</definedName>
    <definedName name="Z_A35135A6_BB02_445F_B09B_908EF37AECE2_.wvu.Cols" localSheetId="12" hidden="1">'4-4-68'!$A:$A,'4-4-68'!$AG:$AG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30" hidden="1">'13-3-68'!$B$5:$AC$306</definedName>
    <definedName name="Z_A35135A6_BB02_445F_B09B_908EF37AECE2_.wvu.FilterData" localSheetId="29" hidden="1">'14-3-68'!$B$5:$AC$306</definedName>
    <definedName name="Z_A35135A6_BB02_445F_B09B_908EF37AECE2_.wvu.FilterData" localSheetId="15" hidden="1">'1-4-68'!$B$5:$AC$211</definedName>
    <definedName name="Z_A35135A6_BB02_445F_B09B_908EF37AECE2_.wvu.FilterData" localSheetId="28" hidden="1">'15-3-68'!$B$5:$AC$303</definedName>
    <definedName name="Z_A35135A6_BB02_445F_B09B_908EF37AECE2_.wvu.FilterData" localSheetId="27" hidden="1">'17-3-68'!$B$5:$AC$306</definedName>
    <definedName name="Z_A35135A6_BB02_445F_B09B_908EF37AECE2_.wvu.FilterData" localSheetId="26" hidden="1">'18-3-68'!$B$5:$AC$303</definedName>
    <definedName name="Z_A35135A6_BB02_445F_B09B_908EF37AECE2_.wvu.FilterData" localSheetId="25" hidden="1">'19-3-68'!$B$5:$AC$303</definedName>
    <definedName name="Z_A35135A6_BB02_445F_B09B_908EF37AECE2_.wvu.FilterData" localSheetId="24" hidden="1">'20-3-68'!$B$5:$AC$301</definedName>
    <definedName name="Z_A35135A6_BB02_445F_B09B_908EF37AECE2_.wvu.FilterData" localSheetId="23" hidden="1">'21-3-68'!$B$5:$AC$282</definedName>
    <definedName name="Z_A35135A6_BB02_445F_B09B_908EF37AECE2_.wvu.FilterData" localSheetId="22" hidden="1">'22-3-68'!$B$5:$AC$276</definedName>
    <definedName name="Z_A35135A6_BB02_445F_B09B_908EF37AECE2_.wvu.FilterData" localSheetId="21" hidden="1">'24-3-68'!$B$5:$AC$283</definedName>
    <definedName name="Z_A35135A6_BB02_445F_B09B_908EF37AECE2_.wvu.FilterData" localSheetId="14" hidden="1">'2-4-68'!$B$5:$AC$216</definedName>
    <definedName name="Z_A35135A6_BB02_445F_B09B_908EF37AECE2_.wvu.FilterData" localSheetId="20" hidden="1">'25-3-68'!$B$5:$AC$264</definedName>
    <definedName name="Z_A35135A6_BB02_445F_B09B_908EF37AECE2_.wvu.FilterData" localSheetId="19" hidden="1">'26-3-68'!$B$5:$AC$258</definedName>
    <definedName name="Z_A35135A6_BB02_445F_B09B_908EF37AECE2_.wvu.FilterData" localSheetId="18" hidden="1">'27-3-68'!$B$5:$AC$244</definedName>
    <definedName name="Z_A35135A6_BB02_445F_B09B_908EF37AECE2_.wvu.FilterData" localSheetId="17" hidden="1">'28-3-68'!$B$5:$AC$238</definedName>
    <definedName name="Z_A35135A6_BB02_445F_B09B_908EF37AECE2_.wvu.FilterData" localSheetId="16" hidden="1">'29-3-68'!$B$5:$AC$235</definedName>
    <definedName name="Z_A35135A6_BB02_445F_B09B_908EF37AECE2_.wvu.FilterData" localSheetId="13" hidden="1">'3-4-68'!$B$5:$AC$221</definedName>
    <definedName name="Z_A35135A6_BB02_445F_B09B_908EF37AECE2_.wvu.FilterData" localSheetId="12" hidden="1">'4-4-68'!$B$5:$AC$234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30" hidden="1">'13-3-68'!$2:$2</definedName>
    <definedName name="Z_A35135A6_BB02_445F_B09B_908EF37AECE2_.wvu.Rows" localSheetId="29" hidden="1">'14-3-68'!$2:$2</definedName>
    <definedName name="Z_A35135A6_BB02_445F_B09B_908EF37AECE2_.wvu.Rows" localSheetId="15" hidden="1">'1-4-68'!$2:$2</definedName>
    <definedName name="Z_A35135A6_BB02_445F_B09B_908EF37AECE2_.wvu.Rows" localSheetId="28" hidden="1">'15-3-68'!$2:$2</definedName>
    <definedName name="Z_A35135A6_BB02_445F_B09B_908EF37AECE2_.wvu.Rows" localSheetId="27" hidden="1">'17-3-68'!$2:$2</definedName>
    <definedName name="Z_A35135A6_BB02_445F_B09B_908EF37AECE2_.wvu.Rows" localSheetId="26" hidden="1">'18-3-68'!$2:$2</definedName>
    <definedName name="Z_A35135A6_BB02_445F_B09B_908EF37AECE2_.wvu.Rows" localSheetId="25" hidden="1">'19-3-68'!$2:$2</definedName>
    <definedName name="Z_A35135A6_BB02_445F_B09B_908EF37AECE2_.wvu.Rows" localSheetId="24" hidden="1">'20-3-68'!$2:$2</definedName>
    <definedName name="Z_A35135A6_BB02_445F_B09B_908EF37AECE2_.wvu.Rows" localSheetId="23" hidden="1">'21-3-68'!$2:$2</definedName>
    <definedName name="Z_A35135A6_BB02_445F_B09B_908EF37AECE2_.wvu.Rows" localSheetId="22" hidden="1">'22-3-68'!$2:$2</definedName>
    <definedName name="Z_A35135A6_BB02_445F_B09B_908EF37AECE2_.wvu.Rows" localSheetId="21" hidden="1">'24-3-68'!$2:$2</definedName>
    <definedName name="Z_A35135A6_BB02_445F_B09B_908EF37AECE2_.wvu.Rows" localSheetId="14" hidden="1">'2-4-68'!$2:$2</definedName>
    <definedName name="Z_A35135A6_BB02_445F_B09B_908EF37AECE2_.wvu.Rows" localSheetId="20" hidden="1">'25-3-68'!$2:$2</definedName>
    <definedName name="Z_A35135A6_BB02_445F_B09B_908EF37AECE2_.wvu.Rows" localSheetId="19" hidden="1">'26-3-68'!$2:$2</definedName>
    <definedName name="Z_A35135A6_BB02_445F_B09B_908EF37AECE2_.wvu.Rows" localSheetId="18" hidden="1">'27-3-68'!$2:$2</definedName>
    <definedName name="Z_A35135A6_BB02_445F_B09B_908EF37AECE2_.wvu.Rows" localSheetId="17" hidden="1">'28-3-68'!$2:$2</definedName>
    <definedName name="Z_A35135A6_BB02_445F_B09B_908EF37AECE2_.wvu.Rows" localSheetId="16" hidden="1">'29-3-68'!$2:$2</definedName>
    <definedName name="Z_A35135A6_BB02_445F_B09B_908EF37AECE2_.wvu.Rows" localSheetId="13" hidden="1">'3-4-68'!$2:$2</definedName>
    <definedName name="Z_A35135A6_BB02_445F_B09B_908EF37AECE2_.wvu.Rows" localSheetId="12" hidden="1">'4-4-68'!$2:$2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323" r:id="rId35"/>
    <pivotCache cacheId="324" r:id="rId36"/>
    <pivotCache cacheId="330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189" l="1"/>
  <c r="B38" i="4189"/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G41" i="4189"/>
  <c r="C41" i="4189"/>
  <c r="D41" i="4189"/>
  <c r="E41" i="4189"/>
  <c r="F41" i="4189"/>
  <c r="W232" i="4379" l="1"/>
  <c r="AB313" i="4371"/>
  <c r="AC313" i="4371"/>
  <c r="AD313" i="4371"/>
  <c r="AE313" i="4371"/>
  <c r="AA313" i="4371"/>
  <c r="AG6" i="4370"/>
  <c r="AG7" i="4370"/>
  <c r="AG8" i="4370"/>
  <c r="AG9" i="4370"/>
  <c r="AG10" i="4370"/>
  <c r="AG11" i="4370"/>
  <c r="AG12" i="4370"/>
  <c r="AG13" i="4370"/>
  <c r="AG14" i="4370"/>
  <c r="AG15" i="4370"/>
  <c r="AG16" i="4370"/>
  <c r="AG17" i="4370"/>
  <c r="AG18" i="4370"/>
  <c r="AG19" i="4370"/>
  <c r="AG20" i="4370"/>
  <c r="AG21" i="4370"/>
  <c r="AG22" i="4370"/>
  <c r="AG23" i="4370"/>
  <c r="AG24" i="4370"/>
  <c r="AG25" i="4370"/>
  <c r="AG26" i="4370"/>
  <c r="AG27" i="4370"/>
  <c r="AG28" i="4370"/>
  <c r="AG29" i="4370"/>
  <c r="AG30" i="4370"/>
  <c r="AG5" i="4370"/>
  <c r="U6" i="4370"/>
  <c r="U7" i="4370"/>
  <c r="U8" i="4370"/>
  <c r="U9" i="4370"/>
  <c r="U10" i="4370"/>
  <c r="U11" i="4370"/>
  <c r="U12" i="4370"/>
  <c r="U13" i="4370"/>
  <c r="U14" i="4370"/>
  <c r="U15" i="4370"/>
  <c r="U16" i="4370"/>
  <c r="U17" i="4370"/>
  <c r="U18" i="4370"/>
  <c r="U19" i="4370"/>
  <c r="U20" i="4370"/>
  <c r="U21" i="4370"/>
  <c r="U22" i="4370"/>
  <c r="U23" i="4370"/>
  <c r="U24" i="4370"/>
  <c r="U25" i="4370"/>
  <c r="U26" i="4370"/>
  <c r="U27" i="4370"/>
  <c r="U28" i="4370"/>
  <c r="U29" i="4370"/>
  <c r="U30" i="4370"/>
  <c r="U5" i="4370"/>
  <c r="C31" i="4370"/>
  <c r="D31" i="4370"/>
  <c r="E31" i="4370"/>
  <c r="F31" i="4370"/>
  <c r="G31" i="4370"/>
  <c r="H31" i="4370"/>
  <c r="I31" i="4370"/>
  <c r="J31" i="4370"/>
  <c r="K31" i="4370"/>
  <c r="L31" i="4370"/>
  <c r="M31" i="4370"/>
  <c r="N31" i="4370"/>
  <c r="O31" i="4370"/>
  <c r="P31" i="4370"/>
  <c r="Q31" i="4370"/>
  <c r="R31" i="4370"/>
  <c r="S31" i="4370"/>
  <c r="T31" i="4370"/>
  <c r="X31" i="4370"/>
  <c r="Y31" i="4370"/>
  <c r="Z31" i="4370"/>
  <c r="AA31" i="4370"/>
  <c r="AB31" i="4370"/>
  <c r="AC31" i="4370"/>
  <c r="AD31" i="4370"/>
  <c r="AE31" i="4370"/>
  <c r="AF31" i="4370"/>
  <c r="B31" i="4370"/>
  <c r="AG31" i="4370" l="1"/>
  <c r="U31" i="4370"/>
  <c r="D47" i="4189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M12" i="4196" s="1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H12" i="4196" l="1"/>
  <c r="M15" i="4196"/>
  <c r="M13" i="4196"/>
  <c r="H10" i="4196"/>
  <c r="I18" i="4330" l="1"/>
  <c r="I28" i="4330" s="1"/>
  <c r="J27" i="4330"/>
  <c r="J8" i="4330"/>
  <c r="J9" i="4330"/>
  <c r="J10" i="4330"/>
  <c r="J11" i="4330"/>
  <c r="J12" i="4330"/>
  <c r="J13" i="4330"/>
  <c r="J14" i="4330"/>
  <c r="J15" i="4330"/>
  <c r="J16" i="4330"/>
  <c r="J17" i="4330"/>
  <c r="J18" i="4330"/>
  <c r="J19" i="4330"/>
  <c r="J20" i="4330"/>
  <c r="J21" i="4330"/>
  <c r="J22" i="4330"/>
  <c r="J23" i="4330"/>
  <c r="J24" i="4330"/>
  <c r="J25" i="4330"/>
  <c r="J26" i="4330"/>
  <c r="J28" i="4330" l="1"/>
  <c r="C41" i="4328" l="1"/>
  <c r="C57" i="4328" s="1"/>
  <c r="C50" i="4328"/>
  <c r="C52" i="4328" s="1"/>
  <c r="D41" i="4328"/>
  <c r="D50" i="4328"/>
  <c r="E41" i="4328"/>
  <c r="F41" i="4328"/>
  <c r="B41" i="4328"/>
  <c r="B45" i="4328" s="1"/>
  <c r="I39" i="4330"/>
  <c r="I37" i="4330"/>
  <c r="J31" i="4330"/>
  <c r="K31" i="4330" s="1"/>
  <c r="J7" i="4330"/>
  <c r="I39" i="4328"/>
  <c r="I37" i="4328"/>
  <c r="M28" i="4330"/>
  <c r="D52" i="4328" l="1"/>
  <c r="C59" i="4328"/>
  <c r="C47" i="4328"/>
  <c r="D47" i="4328"/>
  <c r="J33" i="4330" l="1"/>
  <c r="K33" i="4330" s="1"/>
  <c r="K35" i="4330" s="1"/>
  <c r="I35" i="4330"/>
  <c r="N38" i="4330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<sst xmlns="http://schemas.openxmlformats.org/spreadsheetml/2006/main" count="76382" uniqueCount="825">
  <si>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</si>
  <si>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</si>
  <si>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</si>
  <si>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</si>
  <si>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</si>
  <si>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</si>
  <si>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</si>
  <si>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</si>
  <si>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</si>
  <si>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</si>
  <si>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</si>
  <si>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</si>
  <si>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</si>
  <si>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</si>
  <si>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</si>
  <si>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</si>
  <si>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</si>
  <si>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</si>
  <si>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</si>
  <si>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</si>
  <si>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</si>
  <si>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</si>
  <si>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</si>
  <si>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</si>
  <si>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</si>
  <si>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</si>
  <si>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</si>
  <si>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</si>
  <si>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</si>
  <si>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</si>
  <si>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</si>
  <si>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</si>
  <si>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</si>
  <si>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</si>
  <si>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</si>
  <si>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</si>
  <si>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</si>
  <si>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</si>
  <si>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</si>
  <si>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</si>
  <si>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</si>
  <si>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</si>
  <si>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</si>
  <si>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</si>
  <si>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</si>
  <si>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</si>
  <si>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</si>
  <si>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</si>
  <si>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</si>
  <si>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</si>
  <si>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</si>
  <si>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</si>
  <si>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</si>
  <si>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</si>
  <si>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</si>
  <si>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</si>
  <si>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</si>
  <si>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</si>
  <si>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</si>
  <si>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</si>
  <si>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</si>
  <si>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</si>
  <si>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</si>
  <si>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</si>
  <si>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</si>
  <si>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</si>
  <si>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</si>
  <si>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</si>
  <si>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</si>
  <si>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</si>
  <si>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</si>
  <si>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</si>
  <si>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</si>
  <si>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</si>
  <si>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</si>
  <si>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</si>
  <si>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</si>
  <si>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</si>
  <si>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</si>
  <si>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</si>
  <si>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</si>
  <si>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</si>
  <si>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</si>
  <si>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</si>
  <si>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</si>
  <si>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</si>
  <si>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</si>
  <si>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</si>
  <si>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</si>
  <si>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</si>
  <si>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</si>
  <si>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</si>
  <si>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</si>
  <si>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</si>
  <si>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</si>
  <si>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</si>
  <si>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</si>
  <si>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</si>
  <si>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</si>
  <si>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</si>
  <si>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</si>
  <si>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</si>
  <si>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</si>
  <si>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</si>
  <si>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</si>
  <si>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</si>
  <si>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</si>
  <si>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</si>
  <si>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</si>
  <si>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</si>
  <si>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</si>
  <si>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</si>
  <si>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</si>
  <si>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</si>
  <si>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</si>
  <si>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</si>
  <si>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</si>
  <si>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</si>
  <si>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</si>
  <si>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</si>
  <si>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</si>
  <si>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</si>
  <si>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</si>
  <si>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</si>
  <si>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</si>
  <si>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</si>
  <si>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</si>
  <si>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</si>
  <si>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</si>
  <si>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</si>
  <si>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</si>
  <si>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</si>
  <si>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</si>
  <si>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</si>
  <si>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</si>
  <si>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</si>
  <si>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</si>
  <si>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</si>
  <si>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</si>
  <si>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</si>
  <si>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</si>
  <si>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</si>
  <si>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</si>
  <si>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</si>
  <si>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</si>
  <si>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</si>
  <si>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</si>
  <si>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</si>
  <si>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</si>
  <si>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</si>
  <si>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</si>
  <si>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</si>
  <si>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</si>
  <si>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</si>
  <si>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</si>
  <si>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</si>
  <si>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</si>
  <si>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</si>
  <si>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</si>
  <si>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</si>
  <si>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</si>
  <si>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</si>
  <si>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</si>
  <si>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</si>
  <si>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</si>
  <si>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</si>
  <si>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</si>
  <si>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</si>
  <si>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</si>
  <si>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</si>
  <si>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</si>
  <si>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</si>
  <si>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</si>
  <si>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</si>
  <si>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</si>
  <si>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</si>
  <si>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</si>
  <si>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</si>
  <si>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</si>
  <si>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</si>
  <si>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</si>
  <si>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</si>
  <si>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</si>
  <si>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</si>
  <si>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</si>
  <si>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</si>
  <si>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</si>
  <si>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</si>
  <si>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</si>
  <si>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</si>
  <si>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</si>
  <si>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</si>
  <si>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</si>
  <si>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</si>
  <si>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</si>
  <si>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</si>
  <si>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</si>
  <si>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</si>
  <si>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</si>
  <si>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</si>
  <si>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</si>
  <si>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</si>
  <si>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</si>
  <si>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</si>
  <si>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</si>
  <si>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</si>
  <si>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</si>
  <si>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</si>
  <si>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</si>
  <si>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</si>
  <si>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</si>
  <si>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</si>
  <si>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</si>
  <si>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</si>
  <si>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</si>
  <si>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</si>
  <si>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</si>
  <si>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</si>
  <si>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คุณชายชล จันทร์สว่างกูล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</si>
  <si>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</si>
  <si>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</si>
  <si>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</si>
  <si>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</si>
  <si>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</si>
  <si>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</si>
  <si>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</si>
  <si>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</si>
  <si>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</si>
  <si>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</si>
  <si>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</si>
  <si>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</si>
  <si>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</si>
  <si>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</si>
  <si>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</si>
  <si>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</si>
  <si>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WSWT2625650 ผลรวม</t>
  </si>
  <si>
    <t>ห้ามเกิน-ขาดได้ 5%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</si>
  <si>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</si>
  <si>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</si>
  <si>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</si>
  <si>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</si>
  <si>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</si>
  <si>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</si>
  <si>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</si>
  <si>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</si>
  <si>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</si>
  <si>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MK67-001538</t>
  </si>
  <si>
    <t>MK67-001537</t>
  </si>
  <si>
    <t>MK67-001543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</si>
  <si>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</si>
  <si>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</si>
  <si>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</si>
  <si>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</si>
  <si>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</si>
  <si>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</si>
  <si>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บลูทีมเหลือง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</si>
  <si>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</si>
  <si>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</si>
  <si>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</si>
  <si>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</si>
  <si>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</si>
  <si>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</si>
  <si>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</si>
  <si>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วีโว่ 300</t>
  </si>
  <si>
    <t>แดนโกรว 10P-L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</si>
  <si>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</si>
  <si>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</si>
  <si>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</si>
  <si>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</si>
  <si>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</si>
  <si>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เบทาโกร 322</t>
  </si>
  <si>
    <t>เบทาโกร 325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</si>
  <si>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</si>
  <si>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</si>
  <si>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</si>
  <si>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</si>
  <si>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</si>
  <si>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</si>
  <si>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</si>
  <si>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</si>
  <si>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แป้งสาลีพรีเมี่ยม</t>
  </si>
  <si>
    <t>ฟิล กู๊ด พี2</t>
  </si>
  <si>
    <t>บจก.ซิเบลโก้(บางเลน)</t>
  </si>
  <si>
    <t>FELDSPAR K200BL</t>
  </si>
  <si>
    <t>ใบ</t>
  </si>
  <si>
    <t>เมตร</t>
  </si>
  <si>
    <t>วัน</t>
  </si>
  <si>
    <t>หจก.ปึงเป้งน้ำ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</si>
  <si>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</si>
  <si>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</si>
  <si>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</si>
  <si>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</si>
  <si>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</si>
  <si>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</si>
  <si>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</si>
  <si>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</si>
  <si>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663</t>
  </si>
  <si>
    <t>เพอเฟคค์ 664HP</t>
  </si>
  <si>
    <t>แดนโกรวบรีดเดอร์80</t>
  </si>
  <si>
    <t>วีโว่200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</si>
  <si>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</si>
  <si>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</si>
  <si>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</si>
  <si>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</si>
  <si>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</si>
  <si>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ขุนศึกเบอร์ 1</t>
  </si>
  <si>
    <t>แถบส้ม</t>
  </si>
  <si>
    <t>แถบเขียว</t>
  </si>
  <si>
    <t>915 พี</t>
  </si>
  <si>
    <t>ไก่เนื้อ เบอร์1</t>
  </si>
  <si>
    <t xml:space="preserve">915 เอ็ม </t>
  </si>
  <si>
    <t>WSWT2025850 ผลรวม</t>
  </si>
  <si>
    <t>vn</t>
  </si>
  <si>
    <t>บจก.พี.เอส.อินเตอร์เวท</t>
  </si>
  <si>
    <t>WSWT2321750</t>
  </si>
  <si>
    <t>WRWT230750/WRWT21750</t>
  </si>
  <si>
    <t>WB เบทาโกร 405 30kg NM</t>
  </si>
  <si>
    <t>หนองบุญมาก</t>
  </si>
  <si>
    <t>WB ฟาร์ม F914M 30kg NM</t>
  </si>
  <si>
    <t>WB เบทาโกร 124 30kg NM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</si>
  <si>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</si>
  <si>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</si>
  <si>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</si>
  <si>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</si>
  <si>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</si>
  <si>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</si>
  <si>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WB ฟาร์ม F992 30kg LR</t>
  </si>
  <si>
    <t>เบทาโกร 324</t>
  </si>
  <si>
    <t>NB FISH 103L</t>
  </si>
  <si>
    <t>WSWT1925800SM ผลรวม</t>
  </si>
  <si>
    <t>บจก.เอ็นทีฟีด</t>
  </si>
  <si>
    <t>MK68-000048</t>
  </si>
  <si>
    <t>MK68-000047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</si>
  <si>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</si>
  <si>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</si>
  <si>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</si>
  <si>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</si>
  <si>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</si>
  <si>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</si>
  <si>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</si>
  <si>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</si>
  <si>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โมโม่ 401</t>
  </si>
  <si>
    <t>NHR-1</t>
  </si>
  <si>
    <t>MK68-000061</t>
  </si>
  <si>
    <t>MK68-000064</t>
  </si>
  <si>
    <t>นีโอ 05</t>
  </si>
  <si>
    <t>MK68-000063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</si>
  <si>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</si>
  <si>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</si>
  <si>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</si>
  <si>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</si>
  <si>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</si>
  <si>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</si>
  <si>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</si>
  <si>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</si>
  <si>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</si>
  <si>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</si>
  <si>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ชามแดง</t>
  </si>
  <si>
    <t>แต้มเขียว</t>
  </si>
  <si>
    <t>ไอฟีดไก่ไข่เบอร์ 5</t>
  </si>
  <si>
    <t>ยอดส่ง  1/1/68 - 17/1/68</t>
  </si>
  <si>
    <t>เฟิร์สช้อย 912</t>
  </si>
  <si>
    <t>เพอเฟคค์ 911</t>
  </si>
  <si>
    <t>เพอเฟคค์ 916</t>
  </si>
  <si>
    <t>ขุนศึกเบอร์ 2</t>
  </si>
  <si>
    <t>เฟิร์สคลาส 902</t>
  </si>
  <si>
    <t xml:space="preserve">ไอฟีดสุกร เบอร์2 </t>
  </si>
  <si>
    <t>007</t>
  </si>
  <si>
    <t>ไอฟีดไก่ไข่เบอร์ 5เอ็ม</t>
  </si>
  <si>
    <t>952 เอส</t>
  </si>
  <si>
    <t>ไอฟีดไก่ไข่เบอร์ 5พี</t>
  </si>
  <si>
    <t>ไก่เนื้อ เบอร์2</t>
  </si>
  <si>
    <t>เป็ด</t>
  </si>
  <si>
    <t>MK68-000088</t>
  </si>
  <si>
    <t>MK68-000089</t>
  </si>
  <si>
    <t>MK68-000093</t>
  </si>
  <si>
    <t>มาซูฟีด บี0434</t>
  </si>
  <si>
    <t>500กระสอบแบนเต็มใบ</t>
  </si>
  <si>
    <t>SPM 212</t>
  </si>
  <si>
    <t>WSWT19251000SM ผลรวม</t>
  </si>
  <si>
    <t>Y30</t>
  </si>
  <si>
    <t>MK68-000122</t>
  </si>
  <si>
    <t>ดอกไม้เหลือง</t>
  </si>
  <si>
    <t>แปดแต้มแดง</t>
  </si>
  <si>
    <t xml:space="preserve">WB ฟาร์ม F916M 30kg </t>
  </si>
  <si>
    <t>ตัดหมด ลบสีจำนวน 3500  พิมพ์มา 5000</t>
  </si>
  <si>
    <t>WB ฟาร์ม F993 30kg LR</t>
  </si>
  <si>
    <t>WSWT1921720 ผลรวม</t>
  </si>
  <si>
    <t>WSWT1925800 ผลรวม</t>
  </si>
  <si>
    <t>WSWT2025650 ผลรวม</t>
  </si>
  <si>
    <t>WSWT2025800 ผลรวม</t>
  </si>
  <si>
    <t>WSWT2125650 ผลรวม</t>
  </si>
  <si>
    <t>WSWT2325650 ผลรวม</t>
  </si>
  <si>
    <t>WSWT1825800SM ผลรวม</t>
  </si>
  <si>
    <t>WSWT2825850 ผลรวม</t>
  </si>
  <si>
    <t>กรม</t>
  </si>
  <si>
    <t>มีลบสี 1000+</t>
  </si>
  <si>
    <t>935L</t>
  </si>
  <si>
    <t>935A</t>
  </si>
  <si>
    <t>SPM 312</t>
  </si>
  <si>
    <t>MK68-000186</t>
  </si>
  <si>
    <t>MK68-000178</t>
  </si>
  <si>
    <t>โมโม่ 4131</t>
  </si>
  <si>
    <t>ยอดส่ง   1/2/68 - 10/2/68</t>
  </si>
  <si>
    <t>จับจีบ 4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</si>
  <si>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</si>
  <si>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</si>
  <si>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</si>
  <si>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</si>
  <si>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</si>
  <si>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402</t>
  </si>
  <si>
    <t>เบทาโกร 405</t>
  </si>
  <si>
    <t>WSWT2321112512551VN ผลรวม</t>
  </si>
  <si>
    <t>บะหมีเตี๊ยว</t>
  </si>
  <si>
    <t>MK68-000210</t>
  </si>
  <si>
    <t>SPM 914</t>
  </si>
  <si>
    <t>MK68-000212</t>
  </si>
  <si>
    <t>นีโอ ดีอาร์ 00</t>
  </si>
  <si>
    <t>MK68-000213</t>
  </si>
  <si>
    <t>WSWT2221940</t>
  </si>
  <si>
    <t>ผ้าเข้า 25-26/2</t>
  </si>
  <si>
    <t>เฟิร์สคลาส 913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</si>
  <si>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</si>
  <si>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</si>
  <si>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</si>
  <si>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</si>
  <si>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</si>
  <si>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</si>
  <si>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</si>
  <si>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</si>
  <si>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</si>
  <si>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</si>
  <si>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MK68-000255</t>
  </si>
  <si>
    <t>ยู-ฟีด บี2</t>
  </si>
  <si>
    <t>918 พี</t>
  </si>
  <si>
    <t>MK68-000245</t>
  </si>
  <si>
    <t>MK68-000244</t>
  </si>
  <si>
    <t>คุณวัลภา เผ่าเต้ม</t>
  </si>
  <si>
    <t>WSWT1625800SM ผลรวม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</si>
  <si>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</si>
  <si>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</si>
  <si>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</si>
  <si>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</si>
  <si>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</si>
  <si>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</si>
  <si>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</si>
  <si>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</si>
  <si>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MK68-000267</t>
  </si>
  <si>
    <t>PDR250070</t>
  </si>
  <si>
    <t>MK68-000262</t>
  </si>
  <si>
    <t>บจก.ซีแมน</t>
  </si>
  <si>
    <t>ร้าน.ส.กิจเจริญพันธุ์ข้าว</t>
  </si>
  <si>
    <t>ลบสี 5040</t>
  </si>
  <si>
    <t>ลบสีจำนวนมาก 3851</t>
  </si>
  <si>
    <t>MK68-000276</t>
  </si>
  <si>
    <t>วี-ฟีด วี18</t>
  </si>
  <si>
    <t>MK68-000275</t>
  </si>
  <si>
    <t>WSWT1425800 ผลรวม</t>
  </si>
  <si>
    <t>WSWT1625800 ผลรวม</t>
  </si>
  <si>
    <t>WSWTSCL052325650 ผลรวม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</si>
  <si>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</si>
  <si>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</si>
  <si>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</si>
  <si>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</si>
  <si>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</si>
  <si>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</si>
  <si>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</si>
  <si>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</si>
  <si>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</si>
  <si>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</si>
  <si>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</si>
  <si>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</si>
  <si>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</si>
  <si>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</si>
  <si>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รถไฟ</t>
  </si>
  <si>
    <t>บจก.เอ็กเซลเล้นท์</t>
  </si>
  <si>
    <t>MK68-000303</t>
  </si>
  <si>
    <t>MK68-000306</t>
  </si>
  <si>
    <t>MK68-000307</t>
  </si>
  <si>
    <t>MK68-000308</t>
  </si>
  <si>
    <t>PDR250076</t>
  </si>
  <si>
    <t>MK68-000309</t>
  </si>
  <si>
    <t>MK68-000310</t>
  </si>
  <si>
    <t>MK68-000312</t>
  </si>
  <si>
    <t>MK68-000313</t>
  </si>
  <si>
    <t>MK68-000311</t>
  </si>
  <si>
    <t>A.C.C.ภาษาอังกฤษ 8-118</t>
  </si>
  <si>
    <t>บจก.พี.เอส.ซีสตาร์ช โปรดักส์</t>
  </si>
  <si>
    <t>หนุมาน PSCS</t>
  </si>
  <si>
    <t>MK68-000314</t>
  </si>
  <si>
    <t>วีโว่ 200</t>
  </si>
  <si>
    <t>FG</t>
  </si>
  <si>
    <t>งานเคลือบ+คัด</t>
  </si>
  <si>
    <t>เพอเฟคค์104S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</si>
  <si>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</si>
  <si>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</si>
  <si>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</si>
  <si>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</si>
  <si>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</si>
  <si>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</si>
  <si>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เพอเฟคค์ 664 HP</t>
  </si>
  <si>
    <t>MK68-000319</t>
  </si>
  <si>
    <t>กองเมล็ดพันธุ์ข้าว กรมการข้าว</t>
  </si>
  <si>
    <t>กองเมล็ดพันธุ์ข้าว</t>
  </si>
  <si>
    <t>MK68-000316</t>
  </si>
  <si>
    <t>MK68-000281</t>
  </si>
  <si>
    <t>MK68-000343</t>
  </si>
  <si>
    <t>PDR250081</t>
  </si>
  <si>
    <t>PDR250082</t>
  </si>
  <si>
    <t>HARD FLOUR</t>
  </si>
  <si>
    <t>PDR250083</t>
  </si>
  <si>
    <t>MK68-000325</t>
  </si>
  <si>
    <t>MK68-000327</t>
  </si>
  <si>
    <t>MK68-000326</t>
  </si>
  <si>
    <t>MK68-000324</t>
  </si>
  <si>
    <t>MK68-000330</t>
  </si>
  <si>
    <t>MK68-000332</t>
  </si>
  <si>
    <t>MK68-000322</t>
  </si>
  <si>
    <t>ลบสี 300</t>
  </si>
  <si>
    <t>เลาะ 1000+ลบสี400</t>
  </si>
  <si>
    <t>MK68-000344</t>
  </si>
  <si>
    <t xml:space="preserve">WB ฟาร์ม F932 30kg </t>
  </si>
  <si>
    <t>MK68-000337</t>
  </si>
  <si>
    <t>MK68-000334</t>
  </si>
  <si>
    <t>MK68-000336</t>
  </si>
  <si>
    <t>MK68-000333</t>
  </si>
  <si>
    <t>MK68-000335</t>
  </si>
  <si>
    <t>MK68-000341</t>
  </si>
  <si>
    <t>MK68-000342</t>
  </si>
  <si>
    <t>MK68-000338</t>
  </si>
  <si>
    <t>MK68-000339</t>
  </si>
  <si>
    <t>MK68-000340</t>
  </si>
  <si>
    <t>MK68-000260</t>
  </si>
  <si>
    <t>ไก่เหยียบศรแสงสิริ</t>
  </si>
  <si>
    <t>ช้างเผือก</t>
  </si>
  <si>
    <t>มาสเตอร์ 5524</t>
  </si>
  <si>
    <t>เบทาโกร 124</t>
  </si>
  <si>
    <t>เบทาโกร 323</t>
  </si>
  <si>
    <t>เบทาโกร 321B</t>
  </si>
  <si>
    <t>MK68-000346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</si>
  <si>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</si>
  <si>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</si>
  <si>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</si>
  <si>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</si>
  <si>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</si>
  <si>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MK68-000357</t>
  </si>
  <si>
    <t>MK68-000356</t>
  </si>
  <si>
    <t>MK68-000351</t>
  </si>
  <si>
    <t>MK68-000352</t>
  </si>
  <si>
    <t>MK68-000353</t>
  </si>
  <si>
    <t>MK68-000354</t>
  </si>
  <si>
    <t>MK68-000355</t>
  </si>
  <si>
    <t>SPEED PLUS 888ENG</t>
  </si>
  <si>
    <t>SPEED PLUS 111 ลาว</t>
  </si>
  <si>
    <t>SPEED PLUS 222 ลาว</t>
  </si>
  <si>
    <t>คุณฐนวรวรรศณ์ ภัทรนนท์สกุล</t>
  </si>
  <si>
    <t>ปลาวาฬยิ้ม</t>
  </si>
  <si>
    <t>บจก.เมตา เฟอร์ติไลเซอร์</t>
  </si>
  <si>
    <t>ด็อกเตอร์ฮิวมิค ฟลูวิค</t>
  </si>
  <si>
    <t>ไลค์ฟีด 405</t>
  </si>
  <si>
    <t>MK68-000358</t>
  </si>
  <si>
    <t>MK68-000359</t>
  </si>
  <si>
    <t>MK68-000360</t>
  </si>
  <si>
    <t>MK68-000373</t>
  </si>
  <si>
    <t>แดนโกรว 50</t>
  </si>
  <si>
    <t>วีโว่300</t>
  </si>
  <si>
    <t>ร้านชาวนาข้าวรวงทอง</t>
  </si>
  <si>
    <t>ชาวนาข้าวรวงทอง</t>
  </si>
  <si>
    <t>ใช้ 2125800 ผสม</t>
  </si>
  <si>
    <t>MASTER  CHEF</t>
  </si>
  <si>
    <t>13/3เย็น</t>
  </si>
  <si>
    <t>MK68-000381</t>
  </si>
  <si>
    <t>PDR250086</t>
  </si>
  <si>
    <t>MK68-000382</t>
  </si>
  <si>
    <t>PDR250087</t>
  </si>
  <si>
    <t>PDR250088</t>
  </si>
  <si>
    <t>MK68-000383</t>
  </si>
  <si>
    <t>PDR250089</t>
  </si>
  <si>
    <t>MK68-000384</t>
  </si>
  <si>
    <t>PDR250090</t>
  </si>
  <si>
    <t>สีลอก3000</t>
  </si>
  <si>
    <t>ถุงเขียว(เกรดพรีเมี่ยม)</t>
  </si>
  <si>
    <t>พร้อมชน 25 กก.(เขียว)</t>
  </si>
  <si>
    <t>ขาวแถบใส2</t>
  </si>
  <si>
    <t>WSWTFCL022325650</t>
  </si>
  <si>
    <t>ถุงเขียว(คัดพิเศษ)</t>
  </si>
  <si>
    <t>ถุงชมพู(คัดพิเศษ)</t>
  </si>
  <si>
    <t>MK68-000397</t>
  </si>
  <si>
    <t>ร้านสิริอำนวยการเกษตร</t>
  </si>
  <si>
    <t>ราชาหมอนทอง</t>
  </si>
  <si>
    <t>MK68-000378</t>
  </si>
  <si>
    <t>MK68-000372</t>
  </si>
  <si>
    <t>วี-ฟีด วี02</t>
  </si>
  <si>
    <t>Rocky Quick lime</t>
  </si>
  <si>
    <t>MK68-000375</t>
  </si>
  <si>
    <t>MK68-000380</t>
  </si>
  <si>
    <t>MK68-000374</t>
  </si>
  <si>
    <t>MK68-000379</t>
  </si>
  <si>
    <t>MK68-000371</t>
  </si>
  <si>
    <t>MK68-000367</t>
  </si>
  <si>
    <t>MK68-000370</t>
  </si>
  <si>
    <t>MK68-000369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</si>
  <si>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</si>
  <si>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</si>
  <si>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</si>
  <si>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</si>
  <si>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</si>
  <si>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</si>
  <si>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</si>
  <si>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</si>
  <si>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</si>
  <si>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</si>
  <si>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MK68-000377</t>
  </si>
  <si>
    <t>MK68-000376</t>
  </si>
  <si>
    <t>ป้ายชื่อแถว</t>
  </si>
  <si>
    <t>ของเสียเยอะ</t>
  </si>
  <si>
    <t>MK68-000399</t>
  </si>
  <si>
    <t>วี-ฟีด วี03</t>
  </si>
  <si>
    <t>MK68-000398</t>
  </si>
  <si>
    <t xml:space="preserve">ห้ามเกิน </t>
  </si>
  <si>
    <t>MK68-000401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</si>
  <si>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</si>
  <si>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</si>
  <si>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</si>
  <si>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</si>
  <si>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</si>
  <si>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</si>
  <si>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</si>
  <si>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</si>
  <si>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</si>
  <si>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</si>
  <si>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</si>
  <si>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</si>
  <si>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</si>
  <si>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</si>
  <si>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MK68-000395</t>
  </si>
  <si>
    <t>พิมพ์ 1520 เป็นสายฟ้าทั้งหมด</t>
  </si>
  <si>
    <t>MK68-000396</t>
  </si>
  <si>
    <t>MK68-000400</t>
  </si>
  <si>
    <t>MK68-000402</t>
  </si>
  <si>
    <t>MK68-000404</t>
  </si>
  <si>
    <t>MK68-000417</t>
  </si>
  <si>
    <t>ร้านสิริโภคา</t>
  </si>
  <si>
    <t>เสือ</t>
  </si>
  <si>
    <t>บจก.อันดามันซูริมิ อินดีสทรีส์</t>
  </si>
  <si>
    <t>MK68-000416</t>
  </si>
  <si>
    <t>หจก.เอ็ม.ที.เอส เทรดดิ้ง</t>
  </si>
  <si>
    <t>มังกรฟ้าMTS</t>
  </si>
  <si>
    <t>มังกรส้มMTS</t>
  </si>
  <si>
    <t>มังกรเหลืองMTS</t>
  </si>
  <si>
    <t>ด้ายแตกทำใหม่ใช้ผสม</t>
  </si>
  <si>
    <t>SPEED PLUS 111 เขมร</t>
  </si>
  <si>
    <t>SPEED PLUS 222 เขมร</t>
  </si>
  <si>
    <t>SPEED PLUS 333 ลาว</t>
  </si>
  <si>
    <t>SPEED PLUS 444 ลาว</t>
  </si>
  <si>
    <t>SPEED PLUS 002</t>
  </si>
  <si>
    <t>WB เบทาโกร 326 30kg NM</t>
  </si>
  <si>
    <t>MK68-000422</t>
  </si>
  <si>
    <t>ถุงม่วง(เกรดพรีเมี่ยม)</t>
  </si>
  <si>
    <t>MK68-000415</t>
  </si>
  <si>
    <t>MK68-000403</t>
  </si>
  <si>
    <t>MK68-000420</t>
  </si>
  <si>
    <t>MK68-000419</t>
  </si>
  <si>
    <t>MK68-000418</t>
  </si>
  <si>
    <t>MK68-000424</t>
  </si>
  <si>
    <t>MK68-000405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</si>
  <si>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</si>
  <si>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</si>
  <si>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</si>
  <si>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</si>
  <si>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</si>
  <si>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</si>
  <si>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</si>
  <si>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</si>
  <si>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</si>
  <si>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MK68-000423</t>
  </si>
  <si>
    <t>MK68-000425</t>
  </si>
  <si>
    <t>บจก.ทีเจที เทรดเดอร์</t>
  </si>
  <si>
    <t>MK68-000421</t>
  </si>
  <si>
    <t>ตีกลับ 6000</t>
  </si>
  <si>
    <t>SPEED PLUS 333 เขมร</t>
  </si>
  <si>
    <t>มาซูฟีด จี041</t>
  </si>
  <si>
    <t>MK68-000433</t>
  </si>
  <si>
    <t>PDR250097</t>
  </si>
  <si>
    <t>MK68-000434</t>
  </si>
  <si>
    <t>PDR250098</t>
  </si>
  <si>
    <t>PDR250099</t>
  </si>
  <si>
    <t>MK68-000436</t>
  </si>
  <si>
    <t>MK68-000437</t>
  </si>
  <si>
    <t>A.C.C.ภาษาอังกฤษ</t>
  </si>
  <si>
    <t>MK68-000438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</si>
  <si>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</si>
  <si>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</si>
  <si>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</si>
  <si>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</si>
  <si>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</si>
  <si>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</si>
  <si>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</si>
  <si>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</si>
  <si>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</si>
  <si>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MK68-000443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</si>
  <si>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</si>
  <si>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</si>
  <si>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</si>
  <si>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</si>
  <si>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</si>
  <si>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</si>
  <si>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</si>
  <si>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MK68-000431</t>
  </si>
  <si>
    <t>MK68-000430</t>
  </si>
  <si>
    <t>ร้านเกษตรสุริยาพันธุ์ข้าว</t>
  </si>
  <si>
    <t>เกษตรสุริยา(แดง)</t>
  </si>
  <si>
    <t>MK68-000432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</si>
  <si>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</si>
  <si>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</si>
  <si>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</si>
  <si>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</si>
  <si>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</si>
  <si>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</si>
  <si>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MK68-000444</t>
  </si>
  <si>
    <t>MK68-000445</t>
  </si>
  <si>
    <t>MK68-000449</t>
  </si>
  <si>
    <t>การ์เซียส์ฟิช 111M</t>
  </si>
  <si>
    <t>กัสโซ่ฟีด 103</t>
  </si>
  <si>
    <t>การ์เซียส์ฟิช 112</t>
  </si>
  <si>
    <t>NB Proplus 888M</t>
  </si>
  <si>
    <t>MK68-000447</t>
  </si>
  <si>
    <t>SW441 PLUS</t>
  </si>
  <si>
    <t xml:space="preserve">SW441 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</si>
  <si>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</si>
  <si>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</si>
  <si>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</si>
  <si>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</si>
  <si>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</si>
  <si>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</si>
  <si>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</si>
  <si>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</si>
  <si>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</si>
  <si>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</si>
  <si>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</si>
  <si>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</si>
  <si>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</si>
  <si>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</si>
  <si>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</si>
  <si>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</si>
  <si>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</si>
  <si>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</si>
  <si>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</si>
  <si>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</si>
  <si>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</si>
  <si>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</si>
  <si>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</si>
  <si>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</si>
  <si>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</si>
  <si>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</si>
  <si>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</si>
  <si>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</si>
  <si>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</si>
  <si>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</si>
  <si>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</si>
  <si>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</si>
  <si>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</si>
  <si>
    <t>WSWT1825800 ผลรวม</t>
  </si>
  <si>
    <t>8/4 30000  18/4  20000</t>
  </si>
  <si>
    <t>เย็น8/4</t>
  </si>
  <si>
    <t>คุณนพวินทร์ รัตนเศรษฐ์เมธา</t>
  </si>
  <si>
    <t>ลุงนัย ฟาร์ม 101</t>
  </si>
  <si>
    <t>ส่งแล้ว</t>
  </si>
  <si>
    <t>พิมพ์น้ำเงิน</t>
  </si>
  <si>
    <t>โรงสีรุ่งเรืองไพศาล</t>
  </si>
  <si>
    <t>ข้าวเปลือกไก่ชน</t>
  </si>
  <si>
    <t>MK68-000472</t>
  </si>
  <si>
    <t>บจก.ปริ้นซ์ อโกร ไซแอนส์</t>
  </si>
  <si>
    <t>อะมิโนก้า</t>
  </si>
  <si>
    <t>บจก.รุ่งเรืองค้าเจริญ</t>
  </si>
  <si>
    <t>กล้วยหอม</t>
  </si>
  <si>
    <t>ไก่ชน</t>
  </si>
  <si>
    <t>MK68-000467</t>
  </si>
  <si>
    <t>เย็น21/4  ขอส่ง  28/4</t>
  </si>
  <si>
    <t>WSWT1621720SMFX ผลรวม</t>
  </si>
  <si>
    <t>WSWT2221940 ผลรวม</t>
  </si>
  <si>
    <t>WSWTFCL022325650 ผลรวม</t>
  </si>
  <si>
    <t>เย็น3/4</t>
  </si>
  <si>
    <t>MK68-000485</t>
  </si>
  <si>
    <t>บจก.2เอ็ม อโกรเท็ค</t>
  </si>
  <si>
    <t>พระเอกในดวงใจ 14-7-28</t>
  </si>
  <si>
    <t>MK68-000486</t>
  </si>
  <si>
    <t>เลิฟชอยล์18-3-10</t>
  </si>
  <si>
    <t>MK68-000494</t>
  </si>
  <si>
    <t>JET153</t>
  </si>
  <si>
    <t>MK68-000496</t>
  </si>
  <si>
    <t>JET405โปรตีน18%</t>
  </si>
  <si>
    <t>JET405โปรตีน16%</t>
  </si>
  <si>
    <t>R FEED 405A</t>
  </si>
  <si>
    <t>MK68-000495</t>
  </si>
  <si>
    <t>VC 100</t>
  </si>
  <si>
    <t>MK68-000498</t>
  </si>
  <si>
    <t>MK68-000484</t>
  </si>
  <si>
    <t>MK68-000493</t>
  </si>
  <si>
    <t>MK68-000471</t>
  </si>
  <si>
    <t>MK68-000487</t>
  </si>
  <si>
    <t>FELDSPAR N325-GBL</t>
  </si>
  <si>
    <t>ห้ามเกิน-ขาดได้5%</t>
  </si>
  <si>
    <t>MK68-000490</t>
  </si>
  <si>
    <t>MK68-000489</t>
  </si>
  <si>
    <t>MK68-000491</t>
  </si>
  <si>
    <t>MASTER CHEF</t>
  </si>
  <si>
    <t>MK68-000492</t>
  </si>
  <si>
    <t>โบว์น้ำเงิน 10กก.</t>
  </si>
  <si>
    <t>PDR250117</t>
  </si>
  <si>
    <t>โบว์แดง 10กก.</t>
  </si>
  <si>
    <t>PDR250111</t>
  </si>
  <si>
    <t>PDR250114</t>
  </si>
  <si>
    <t>WHOLE WHEAT</t>
  </si>
  <si>
    <t>WB ฟาร์ม F993L 30kg  LR</t>
  </si>
  <si>
    <t>บาลานส์ 956</t>
  </si>
  <si>
    <t>เบทาโกร 327</t>
  </si>
  <si>
    <t>WB ฟาร์ม F914M 30kg  NM</t>
  </si>
  <si>
    <t>ชามแดง 25กก.</t>
  </si>
  <si>
    <t>PDR250113</t>
  </si>
  <si>
    <t>ขอก่อน1000ไป5/4</t>
  </si>
  <si>
    <t>MK68-000470</t>
  </si>
  <si>
    <t xml:space="preserve">เย็น21/4    </t>
  </si>
  <si>
    <t>WSWT262575051 ผลรวม</t>
  </si>
  <si>
    <t>ยอดส่ง   1/4/68  -  4/4/68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</si>
</sst>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rgb="FFFF0000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8" fillId="37" borderId="1" xfId="1" applyNumberFormat="1" applyFont="1" applyFill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  <xf numFmtId="0" fontId="0" fillId="0" borderId="0" xfId="0" applyFill="1"/>
    <xf numFmtId="188" fontId="25" fillId="0" borderId="0" xfId="0" applyNumberFormat="1" applyFon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476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pivotCacheDefinition" Target="pivotCache/pivotCacheDefinition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MK68-000464</v>
          </cell>
          <cell r="C16">
            <v>45743</v>
          </cell>
          <cell r="E16" t="str">
            <v>บจก.ปึงเป้งน้ำ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45757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6565.9000000000005</v>
          </cell>
          <cell r="AS16">
            <v>0</v>
          </cell>
          <cell r="AT16">
            <v>2186</v>
          </cell>
          <cell r="AU16">
            <v>4379.9000000000005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45757</v>
          </cell>
          <cell r="DP16">
            <v>45752</v>
          </cell>
          <cell r="DQ16">
            <v>45753</v>
          </cell>
          <cell r="DR16">
            <v>45746</v>
          </cell>
          <cell r="DS16">
            <v>45754</v>
          </cell>
          <cell r="DT16">
            <v>45755</v>
          </cell>
          <cell r="DU16">
            <v>45756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2186</v>
          </cell>
          <cell r="AU17">
            <v>4379.9000000000005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MK68-000278</v>
          </cell>
          <cell r="C18">
            <v>45713</v>
          </cell>
          <cell r="E18" t="str">
            <v>บจก.พีค อินโนเวชั่นโปรดักส์</v>
          </cell>
          <cell r="F18" t="str">
            <v>โลลิโก้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 t="str">
            <v>รอส่ง</v>
          </cell>
          <cell r="Z18" t="str">
            <v>500กระสอบ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ถุงในใช้ผสม กรีด 193340    193140    193370</v>
          </cell>
          <cell r="AI18"/>
          <cell r="AJ18">
            <v>5049</v>
          </cell>
          <cell r="AL18">
            <v>0</v>
          </cell>
          <cell r="AM18">
            <v>5400</v>
          </cell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 t="str">
            <v>รอส่ง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 xml:space="preserve"> /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3372</v>
          </cell>
          <cell r="AS19">
            <v>330.04999999999973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18.776177777777768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3702.0499999999997</v>
          </cell>
          <cell r="AR20">
            <v>3372</v>
          </cell>
          <cell r="AS20">
            <v>330.04999999999973</v>
          </cell>
          <cell r="AT20">
            <v>0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 t="str">
            <v>ใบรับคำสั่งซื้อ</v>
          </cell>
          <cell r="C21">
            <v>45751</v>
          </cell>
          <cell r="E21" t="str">
            <v>บจก.เคอรี่ฟลาวมิลล์</v>
          </cell>
          <cell r="F21" t="str">
            <v>โบว์น้ำเงิน 10กก.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45773</v>
          </cell>
          <cell r="Z21" t="str">
            <v>ห่ออัดเบลแบน500</v>
          </cell>
          <cell r="AA21">
            <v>5000</v>
          </cell>
          <cell r="AB21">
            <v>0</v>
          </cell>
          <cell r="AC21">
            <v>0</v>
          </cell>
          <cell r="AD21">
            <v>0</v>
          </cell>
          <cell r="AG21"/>
          <cell r="AI21" t="str">
            <v>PDR250117</v>
          </cell>
          <cell r="AJ21">
            <v>0</v>
          </cell>
          <cell r="AL21">
            <v>5000</v>
          </cell>
          <cell r="AM21"/>
          <cell r="AN21">
            <v>5250</v>
          </cell>
          <cell r="AO21" t="str">
            <v>WSWT1625800</v>
          </cell>
          <cell r="AQ21">
            <v>3702.0499999999997</v>
          </cell>
          <cell r="AR21">
            <v>3702.0499999999997</v>
          </cell>
          <cell r="AS21">
            <v>0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0</v>
          </cell>
          <cell r="DL21" t="str">
            <v>P7</v>
          </cell>
          <cell r="DM21">
            <v>2</v>
          </cell>
          <cell r="DN21">
            <v>45773</v>
          </cell>
          <cell r="DP21">
            <v>45768</v>
          </cell>
          <cell r="DQ21"/>
          <cell r="DR21">
            <v>45764</v>
          </cell>
          <cell r="DS21">
            <v>45771</v>
          </cell>
          <cell r="DT21">
            <v>45772</v>
          </cell>
          <cell r="DU21">
            <v>45772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 t="str">
            <v>ใบรับคำสั่งซื้อ</v>
          </cell>
          <cell r="C22">
            <v>45751</v>
          </cell>
          <cell r="E22" t="str">
            <v>บจก.เคอรี่ฟลาวมิลล์</v>
          </cell>
          <cell r="F22" t="str">
            <v>โบว์แดง 10กก.</v>
          </cell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45773</v>
          </cell>
          <cell r="Z22" t="str">
            <v>ห่ออัดเบลแบน500</v>
          </cell>
          <cell r="AA22">
            <v>5000</v>
          </cell>
          <cell r="AB22">
            <v>0</v>
          </cell>
          <cell r="AC22">
            <v>0</v>
          </cell>
          <cell r="AD22">
            <v>0</v>
          </cell>
          <cell r="AG22"/>
          <cell r="AI22" t="str">
            <v>PDR250117</v>
          </cell>
          <cell r="AJ22">
            <v>0</v>
          </cell>
          <cell r="AL22">
            <v>5000</v>
          </cell>
          <cell r="AM22"/>
          <cell r="AN22">
            <v>5250</v>
          </cell>
          <cell r="AO22" t="str">
            <v>WSWT1625800</v>
          </cell>
          <cell r="AQ22">
            <v>3702.0499999999997</v>
          </cell>
          <cell r="AR22">
            <v>3702.0499999999997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P7</v>
          </cell>
          <cell r="DM22">
            <v>2</v>
          </cell>
          <cell r="DN22">
            <v>45773</v>
          </cell>
          <cell r="DP22">
            <v>45768</v>
          </cell>
          <cell r="DQ22"/>
          <cell r="DR22">
            <v>45764</v>
          </cell>
          <cell r="DS22">
            <v>45771</v>
          </cell>
          <cell r="DT22">
            <v>45772</v>
          </cell>
          <cell r="DU22">
            <v>45772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 t="str">
            <v>ขาว</v>
          </cell>
          <cell r="J23"/>
          <cell r="L23">
            <v>45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WSWT1625800</v>
          </cell>
          <cell r="AQ23">
            <v>7404.0999999999995</v>
          </cell>
          <cell r="AR23">
            <v>7404.0999999999995</v>
          </cell>
          <cell r="AS23">
            <v>0</v>
          </cell>
          <cell r="AT23">
            <v>0</v>
          </cell>
          <cell r="AU23">
            <v>0</v>
          </cell>
          <cell r="BZ23" t="str">
            <v>WRWT160800/WRWT25800</v>
          </cell>
          <cell r="CA23">
            <v>0</v>
          </cell>
          <cell r="DL23"/>
          <cell r="DM23" t="str">
            <v>Lead time</v>
          </cell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>
            <v>0</v>
          </cell>
          <cell r="EI23">
            <v>0</v>
          </cell>
        </row>
        <row r="24">
          <cell r="B24" t="str">
            <v>ใบรับคำสั่งซื้อ</v>
          </cell>
          <cell r="C24">
            <v>45744</v>
          </cell>
          <cell r="E24" t="str">
            <v>โรงสีธัญญกิจ(ราชบุรี)</v>
          </cell>
          <cell r="F24" t="str">
            <v>ราชสีห์(ข้าวหอมมะลิ)</v>
          </cell>
          <cell r="G24">
            <v>16</v>
          </cell>
          <cell r="H24">
            <v>25</v>
          </cell>
          <cell r="I24" t="str">
            <v>ขาว</v>
          </cell>
          <cell r="J24"/>
          <cell r="L24">
            <v>47</v>
          </cell>
          <cell r="M24" t="str">
            <v>±</v>
          </cell>
          <cell r="N24">
            <v>5</v>
          </cell>
          <cell r="R24" t="str">
            <v>ไม่</v>
          </cell>
          <cell r="T24" t="str">
            <v>ไม่สวมถุงใน</v>
          </cell>
          <cell r="U24"/>
          <cell r="V24"/>
          <cell r="X24">
            <v>45756</v>
          </cell>
          <cell r="Z24" t="str">
            <v>500กระสอบ</v>
          </cell>
          <cell r="AA24">
            <v>10000</v>
          </cell>
          <cell r="AB24">
            <v>0</v>
          </cell>
          <cell r="AC24">
            <v>0</v>
          </cell>
          <cell r="AD24">
            <v>0</v>
          </cell>
          <cell r="AG24"/>
          <cell r="AI24"/>
          <cell r="AJ24">
            <v>0</v>
          </cell>
          <cell r="AL24">
            <v>10000</v>
          </cell>
          <cell r="AM24"/>
          <cell r="AN24">
            <v>10500</v>
          </cell>
          <cell r="AO24" t="str">
            <v>WSWT1621720SMFX</v>
          </cell>
          <cell r="AQ24">
            <v>7404.0999999999995</v>
          </cell>
          <cell r="AR24">
            <v>4589</v>
          </cell>
          <cell r="AS24">
            <v>2815.0999999999995</v>
          </cell>
          <cell r="AT24">
            <v>0</v>
          </cell>
          <cell r="AU24">
            <v>0</v>
          </cell>
          <cell r="BZ24" t="str">
            <v>WRWT21720/WRWT21720</v>
          </cell>
          <cell r="CA24">
            <v>167.55475199999998</v>
          </cell>
          <cell r="DL24" t="str">
            <v>P7</v>
          </cell>
          <cell r="DM24">
            <v>2</v>
          </cell>
          <cell r="DN24">
            <v>45756</v>
          </cell>
          <cell r="DP24">
            <v>45751</v>
          </cell>
          <cell r="DQ24"/>
          <cell r="DR24">
            <v>45747</v>
          </cell>
          <cell r="DS24">
            <v>45754</v>
          </cell>
          <cell r="DT24">
            <v>45755</v>
          </cell>
          <cell r="DU24">
            <v>45755</v>
          </cell>
          <cell r="DW24"/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/>
          <cell r="F25"/>
          <cell r="G25">
            <v>16</v>
          </cell>
          <cell r="H25">
            <v>25</v>
          </cell>
          <cell r="I25"/>
          <cell r="J25"/>
          <cell r="L25">
            <v>47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/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WSWT1621720SMFX</v>
          </cell>
          <cell r="AQ25">
            <v>7404.0999999999995</v>
          </cell>
          <cell r="AR25">
            <v>4589</v>
          </cell>
          <cell r="AS25">
            <v>2815.0999999999995</v>
          </cell>
          <cell r="AT25">
            <v>0</v>
          </cell>
          <cell r="AU25">
            <v>0</v>
          </cell>
          <cell r="BZ25" t="str">
            <v>WRWT160720/WRWT21720</v>
          </cell>
          <cell r="CA25">
            <v>0</v>
          </cell>
          <cell r="DL25"/>
          <cell r="DM25"/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/>
          <cell r="EI25"/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บจก.ฟาร์เธอร์ส วิง ซัพพลาย</v>
          </cell>
          <cell r="F26" t="str">
            <v>รถไฟ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40</v>
          </cell>
          <cell r="X26">
            <v>45777</v>
          </cell>
          <cell r="Z26" t="str">
            <v>500กระสอบ</v>
          </cell>
          <cell r="AA26">
            <v>15000</v>
          </cell>
          <cell r="AB26">
            <v>232.02998755199997</v>
          </cell>
          <cell r="AC26">
            <v>0</v>
          </cell>
          <cell r="AD26">
            <v>232.02998755199997</v>
          </cell>
          <cell r="AG26"/>
          <cell r="AI26"/>
          <cell r="AJ26">
            <v>0</v>
          </cell>
          <cell r="AL26">
            <v>15000</v>
          </cell>
          <cell r="AM26"/>
          <cell r="AN26">
            <v>15750</v>
          </cell>
          <cell r="AO26" t="str">
            <v>WSWT1825800</v>
          </cell>
          <cell r="AQ26">
            <v>13201.65</v>
          </cell>
          <cell r="AR26">
            <v>12070</v>
          </cell>
          <cell r="AS26">
            <v>1131.6499999999996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77.857519999999994</v>
          </cell>
          <cell r="DL26" t="str">
            <v>P9</v>
          </cell>
          <cell r="DM26">
            <v>3</v>
          </cell>
          <cell r="DN26">
            <v>45777</v>
          </cell>
          <cell r="DP26">
            <v>45772</v>
          </cell>
          <cell r="DQ26"/>
          <cell r="DR26">
            <v>45767</v>
          </cell>
          <cell r="DS26">
            <v>45774</v>
          </cell>
          <cell r="DT26">
            <v>45775</v>
          </cell>
          <cell r="DU26">
            <v>45775</v>
          </cell>
          <cell r="DW26">
            <v>45776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13201.65</v>
          </cell>
          <cell r="AR27">
            <v>12070</v>
          </cell>
          <cell r="AS27">
            <v>1131.6499999999996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MK68-000485</v>
          </cell>
          <cell r="C28">
            <v>45749</v>
          </cell>
          <cell r="E28" t="str">
            <v>บจก.2เอ็ม อโกรเท็ค</v>
          </cell>
          <cell r="F28" t="str">
            <v>พระเอกในดวงใจ 14-7-28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45768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 t="str">
            <v>ขาด-เกิน5%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0</v>
          </cell>
          <cell r="AS28">
            <v>4400.55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281.63520000000005</v>
          </cell>
          <cell r="DL28" t="str">
            <v>P8</v>
          </cell>
          <cell r="DM28">
            <v>4</v>
          </cell>
          <cell r="DN28">
            <v>45768</v>
          </cell>
          <cell r="DP28">
            <v>45763</v>
          </cell>
          <cell r="DQ28">
            <v>45764</v>
          </cell>
          <cell r="DR28">
            <v>45758</v>
          </cell>
          <cell r="DS28">
            <v>45765</v>
          </cell>
          <cell r="DT28">
            <v>45766</v>
          </cell>
          <cell r="DU28">
            <v>45766</v>
          </cell>
          <cell r="DW28">
            <v>45767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MK68-000486</v>
          </cell>
          <cell r="C29">
            <v>45749</v>
          </cell>
          <cell r="E29" t="str">
            <v>บจก.2เอ็ม อโกรเท็ค</v>
          </cell>
          <cell r="F29" t="str">
            <v>เลิฟชอยล์18-3-10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บิด</v>
          </cell>
          <cell r="T29">
            <v>19</v>
          </cell>
          <cell r="U29">
            <v>33</v>
          </cell>
          <cell r="V29">
            <v>70</v>
          </cell>
          <cell r="X29">
            <v>45768</v>
          </cell>
          <cell r="Z29" t="str">
            <v>500กระสอบ</v>
          </cell>
          <cell r="AA29">
            <v>5000</v>
          </cell>
          <cell r="AB29">
            <v>135.35082607199999</v>
          </cell>
          <cell r="AC29">
            <v>0</v>
          </cell>
          <cell r="AD29">
            <v>135.35082607199999</v>
          </cell>
          <cell r="AG29"/>
          <cell r="AI29" t="str">
            <v>ขาด-เกิน5%</v>
          </cell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P8</v>
          </cell>
          <cell r="DM29">
            <v>4</v>
          </cell>
          <cell r="DN29">
            <v>45768</v>
          </cell>
          <cell r="DP29">
            <v>45763</v>
          </cell>
          <cell r="DQ29">
            <v>45764</v>
          </cell>
          <cell r="DR29">
            <v>45758</v>
          </cell>
          <cell r="DS29">
            <v>45765</v>
          </cell>
          <cell r="DT29">
            <v>45766</v>
          </cell>
          <cell r="DU29">
            <v>45766</v>
          </cell>
          <cell r="DW29">
            <v>45767</v>
          </cell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บจก.ซิเบลโก้</v>
          </cell>
          <cell r="F30" t="str">
            <v>รอแบบ</v>
          </cell>
          <cell r="G30">
            <v>18</v>
          </cell>
          <cell r="H30">
            <v>30</v>
          </cell>
          <cell r="I30" t="str">
            <v>ขาว</v>
          </cell>
          <cell r="J30" t="str">
            <v>ใส</v>
          </cell>
          <cell r="L30">
            <v>74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 t="str">
            <v>รอแจ้ง</v>
          </cell>
          <cell r="Z30" t="str">
            <v>500กระสอบ</v>
          </cell>
          <cell r="AA30">
            <v>10000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10000</v>
          </cell>
          <cell r="AM30"/>
          <cell r="AN30">
            <v>10500</v>
          </cell>
          <cell r="AO30" t="str">
            <v>WSWT1825800SM</v>
          </cell>
          <cell r="AQ30">
            <v>8801.1</v>
          </cell>
          <cell r="AR30">
            <v>0</v>
          </cell>
          <cell r="AS30">
            <v>8801.1</v>
          </cell>
          <cell r="AT30">
            <v>0</v>
          </cell>
          <cell r="AU30">
            <v>8801.1</v>
          </cell>
          <cell r="BZ30" t="str">
            <v>WRWT25800/WRWT25800</v>
          </cell>
          <cell r="CA30">
            <v>563.27040000000011</v>
          </cell>
          <cell r="DL30" t="str">
            <v>P6</v>
          </cell>
          <cell r="DM30">
            <v>4</v>
          </cell>
          <cell r="DN30" t="str">
            <v>รอแจ้ง</v>
          </cell>
          <cell r="DP30" t="e">
            <v>#VALUE!</v>
          </cell>
          <cell r="DQ30" t="e">
            <v>#VALUE!</v>
          </cell>
          <cell r="DR30" t="e">
            <v>#VALUE!</v>
          </cell>
          <cell r="DS30" t="e">
            <v>#VALUE!</v>
          </cell>
          <cell r="DT30" t="e">
            <v>#VALUE!</v>
          </cell>
          <cell r="DU30" t="e">
            <v>#VALUE!</v>
          </cell>
          <cell r="DW30"/>
          <cell r="DX30"/>
          <cell r="DY30"/>
          <cell r="DZ30"/>
          <cell r="EA30"/>
          <cell r="EB30"/>
          <cell r="EC30" t="str">
            <v>งานเคลือบ+พิมพ์</v>
          </cell>
          <cell r="ED30" t="str">
            <v>รอART</v>
          </cell>
          <cell r="EG30"/>
          <cell r="EH30"/>
          <cell r="EI30"/>
        </row>
        <row r="31">
          <cell r="B31">
            <v>0</v>
          </cell>
          <cell r="C31"/>
          <cell r="E31"/>
          <cell r="F31" t="str">
            <v xml:space="preserve"> </v>
          </cell>
          <cell r="G31">
            <v>18</v>
          </cell>
          <cell r="H31">
            <v>25</v>
          </cell>
          <cell r="I31" t="str">
            <v>ขาว</v>
          </cell>
          <cell r="J31"/>
          <cell r="L31">
            <v>50</v>
          </cell>
          <cell r="M31" t="str">
            <v>±</v>
          </cell>
          <cell r="N31">
            <v>5</v>
          </cell>
          <cell r="R31"/>
          <cell r="T31"/>
          <cell r="U31"/>
          <cell r="V31"/>
          <cell r="X31"/>
          <cell r="Z31"/>
          <cell r="AA31"/>
          <cell r="AB31"/>
          <cell r="AC31">
            <v>0</v>
          </cell>
          <cell r="AD31"/>
          <cell r="AG31"/>
          <cell r="AI31" t="str">
            <v>ระบุในSD</v>
          </cell>
          <cell r="AJ31"/>
          <cell r="AL31">
            <v>0</v>
          </cell>
          <cell r="AM31"/>
          <cell r="AN31">
            <v>0</v>
          </cell>
          <cell r="AO31" t="str">
            <v>WSWT1825800SM</v>
          </cell>
          <cell r="AQ31">
            <v>17602.2</v>
          </cell>
          <cell r="AR31">
            <v>0</v>
          </cell>
          <cell r="AS31">
            <v>17602.2</v>
          </cell>
          <cell r="AT31">
            <v>0</v>
          </cell>
          <cell r="AU31">
            <v>17602.2</v>
          </cell>
          <cell r="BZ31" t="str">
            <v>WRWT180800/WRWT25800</v>
          </cell>
          <cell r="CA31">
            <v>0</v>
          </cell>
          <cell r="DL31"/>
          <cell r="DM31" t="str">
            <v>Lead time</v>
          </cell>
          <cell r="DN31"/>
          <cell r="DP31"/>
          <cell r="DQ31"/>
          <cell r="DR31"/>
          <cell r="DS31"/>
          <cell r="DT31"/>
          <cell r="DU31"/>
          <cell r="DW31"/>
          <cell r="DX31"/>
          <cell r="DY31"/>
          <cell r="DZ31"/>
          <cell r="EA31"/>
          <cell r="EB31"/>
          <cell r="EC31"/>
          <cell r="ED31"/>
          <cell r="EG31"/>
          <cell r="EH31">
            <v>0</v>
          </cell>
          <cell r="EI31">
            <v>0</v>
          </cell>
        </row>
        <row r="32">
          <cell r="B32" t="str">
            <v>MK68-000419</v>
          </cell>
          <cell r="C32">
            <v>45734</v>
          </cell>
          <cell r="E32" t="str">
            <v>บจก.ซีแมน</v>
          </cell>
          <cell r="F32" t="str">
            <v>W30</v>
          </cell>
          <cell r="G32">
            <v>19</v>
          </cell>
          <cell r="H32">
            <v>28</v>
          </cell>
          <cell r="I32" t="str">
            <v>ขาว</v>
          </cell>
          <cell r="J32"/>
          <cell r="L32">
            <v>56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30</v>
          </cell>
          <cell r="V32">
            <v>90</v>
          </cell>
          <cell r="X32">
            <v>45759</v>
          </cell>
          <cell r="Z32" t="str">
            <v>มัด100</v>
          </cell>
          <cell r="AA32">
            <v>20000</v>
          </cell>
          <cell r="AB32">
            <v>666.11479679999991</v>
          </cell>
          <cell r="AC32">
            <v>0</v>
          </cell>
          <cell r="AD32">
            <v>666.11479679999991</v>
          </cell>
          <cell r="AG32"/>
          <cell r="AI32"/>
          <cell r="AJ32">
            <v>0</v>
          </cell>
          <cell r="AL32">
            <v>20000</v>
          </cell>
          <cell r="AM32">
            <v>21000</v>
          </cell>
          <cell r="AN32">
            <v>0</v>
          </cell>
          <cell r="AO32" t="str">
            <v>WSWT1925800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P9</v>
          </cell>
          <cell r="DM32">
            <v>3</v>
          </cell>
          <cell r="DN32">
            <v>45759</v>
          </cell>
          <cell r="DP32">
            <v>45754</v>
          </cell>
          <cell r="DQ32"/>
          <cell r="DR32">
            <v>45749</v>
          </cell>
          <cell r="DS32">
            <v>45756</v>
          </cell>
          <cell r="DT32">
            <v>45757</v>
          </cell>
          <cell r="DU32">
            <v>45757</v>
          </cell>
          <cell r="DW32">
            <v>45758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MK68-000419</v>
          </cell>
          <cell r="C33">
            <v>45734</v>
          </cell>
          <cell r="E33" t="str">
            <v>บจก.ซีแมน</v>
          </cell>
          <cell r="F33" t="str">
            <v>W30</v>
          </cell>
          <cell r="G33">
            <v>19</v>
          </cell>
          <cell r="H33">
            <v>28</v>
          </cell>
          <cell r="I33" t="str">
            <v>ขาว</v>
          </cell>
          <cell r="J33"/>
          <cell r="L33">
            <v>56</v>
          </cell>
          <cell r="M33" t="str">
            <v>±</v>
          </cell>
          <cell r="N33">
            <v>5</v>
          </cell>
          <cell r="R33" t="str">
            <v>ไม่</v>
          </cell>
          <cell r="T33">
            <v>20</v>
          </cell>
          <cell r="U33">
            <v>30</v>
          </cell>
          <cell r="V33">
            <v>90</v>
          </cell>
          <cell r="X33">
            <v>45769</v>
          </cell>
          <cell r="Z33" t="str">
            <v>มัด100</v>
          </cell>
          <cell r="AA33">
            <v>20000</v>
          </cell>
          <cell r="AB33">
            <v>666.11479679999991</v>
          </cell>
          <cell r="AC33">
            <v>0</v>
          </cell>
          <cell r="AD33">
            <v>666.11479679999991</v>
          </cell>
          <cell r="AG33"/>
          <cell r="AI33"/>
          <cell r="AJ33">
            <v>0</v>
          </cell>
          <cell r="AL33">
            <v>20000</v>
          </cell>
          <cell r="AM33">
            <v>12000</v>
          </cell>
          <cell r="AN33">
            <v>8400</v>
          </cell>
          <cell r="AO33" t="str">
            <v>WSWT1925800</v>
          </cell>
          <cell r="AQ33">
            <v>6923.5320000000002</v>
          </cell>
          <cell r="AR33">
            <v>6923.5320000000002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P9</v>
          </cell>
          <cell r="DM33">
            <v>3</v>
          </cell>
          <cell r="DN33">
            <v>45769</v>
          </cell>
          <cell r="DP33">
            <v>45764</v>
          </cell>
          <cell r="DQ33"/>
          <cell r="DR33">
            <v>45759</v>
          </cell>
          <cell r="DS33">
            <v>45766</v>
          </cell>
          <cell r="DT33">
            <v>45767</v>
          </cell>
          <cell r="DU33">
            <v>45767</v>
          </cell>
          <cell r="DW33">
            <v>45768</v>
          </cell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MK68-000418</v>
          </cell>
          <cell r="C34">
            <v>45734</v>
          </cell>
          <cell r="E34" t="str">
            <v>บจก.ซีแมน</v>
          </cell>
          <cell r="F34" t="str">
            <v>Y30</v>
          </cell>
          <cell r="G34">
            <v>19</v>
          </cell>
          <cell r="H34">
            <v>28</v>
          </cell>
          <cell r="I34" t="str">
            <v>ขาว</v>
          </cell>
          <cell r="J34"/>
          <cell r="L34">
            <v>56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30</v>
          </cell>
          <cell r="V34">
            <v>90</v>
          </cell>
          <cell r="X34">
            <v>45769</v>
          </cell>
          <cell r="Z34" t="str">
            <v>มัด100</v>
          </cell>
          <cell r="AA34">
            <v>20000</v>
          </cell>
          <cell r="AB34">
            <v>666.11479679999991</v>
          </cell>
          <cell r="AC34">
            <v>0</v>
          </cell>
          <cell r="AD34">
            <v>666.11479679999991</v>
          </cell>
          <cell r="AG34"/>
          <cell r="AI34"/>
          <cell r="AJ34">
            <v>0</v>
          </cell>
          <cell r="AL34">
            <v>20000</v>
          </cell>
          <cell r="AM34">
            <v>0</v>
          </cell>
          <cell r="AN34">
            <v>21000</v>
          </cell>
          <cell r="AO34" t="str">
            <v>WSWT1925800</v>
          </cell>
          <cell r="AQ34">
            <v>16484.600000000002</v>
          </cell>
          <cell r="AR34">
            <v>0</v>
          </cell>
          <cell r="AS34">
            <v>16484.600000000002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1197.1482844444449</v>
          </cell>
          <cell r="DL34" t="str">
            <v>P9</v>
          </cell>
          <cell r="DM34">
            <v>3</v>
          </cell>
          <cell r="DN34">
            <v>45769</v>
          </cell>
          <cell r="DP34">
            <v>45764</v>
          </cell>
          <cell r="DQ34"/>
          <cell r="DR34">
            <v>45759</v>
          </cell>
          <cell r="DS34">
            <v>45766</v>
          </cell>
          <cell r="DT34">
            <v>45767</v>
          </cell>
          <cell r="DU34">
            <v>45767</v>
          </cell>
          <cell r="DW34">
            <v>45768</v>
          </cell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45777</v>
          </cell>
          <cell r="Z35" t="str">
            <v>500กระสอบแบน</v>
          </cell>
          <cell r="AA35">
            <v>10000</v>
          </cell>
          <cell r="AB35">
            <v>172.69642879999998</v>
          </cell>
          <cell r="AC35">
            <v>0</v>
          </cell>
          <cell r="AD35">
            <v>172.69642879999998</v>
          </cell>
          <cell r="AG35"/>
          <cell r="AI35"/>
          <cell r="AJ35">
            <v>0</v>
          </cell>
          <cell r="AL35">
            <v>10000</v>
          </cell>
          <cell r="AM35"/>
          <cell r="AN35">
            <v>10500</v>
          </cell>
          <cell r="AO35" t="str">
            <v>WSWT1925800</v>
          </cell>
          <cell r="AQ35">
            <v>9359.9000000000015</v>
          </cell>
          <cell r="AR35">
            <v>0</v>
          </cell>
          <cell r="AS35">
            <v>9359.9000000000015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679.73673777777788</v>
          </cell>
          <cell r="DL35" t="str">
            <v>P9</v>
          </cell>
          <cell r="DM35">
            <v>3</v>
          </cell>
          <cell r="DN35">
            <v>45777</v>
          </cell>
          <cell r="DP35">
            <v>45772</v>
          </cell>
          <cell r="DQ35"/>
          <cell r="DR35">
            <v>45767</v>
          </cell>
          <cell r="DS35">
            <v>45774</v>
          </cell>
          <cell r="DT35">
            <v>45775</v>
          </cell>
          <cell r="DU35">
            <v>45775</v>
          </cell>
          <cell r="DW35">
            <v>45776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บจก.เพรซิเดนท์ฟลาวมิลล์</v>
          </cell>
          <cell r="F36" t="str">
            <v>รอแบบ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45777</v>
          </cell>
          <cell r="Z36" t="str">
            <v>500กระสอบแบน</v>
          </cell>
          <cell r="AA36">
            <v>120000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120000</v>
          </cell>
          <cell r="AM36"/>
          <cell r="AN36">
            <v>126000</v>
          </cell>
          <cell r="AO36" t="str">
            <v>WSWT1925800</v>
          </cell>
          <cell r="AQ36">
            <v>105613.2</v>
          </cell>
          <cell r="AR36">
            <v>0</v>
          </cell>
          <cell r="AS36">
            <v>105613.2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7669.86528</v>
          </cell>
          <cell r="DL36" t="str">
            <v>P7</v>
          </cell>
          <cell r="DM36">
            <v>2</v>
          </cell>
          <cell r="DN36">
            <v>45777</v>
          </cell>
          <cell r="DP36">
            <v>45772</v>
          </cell>
          <cell r="DQ36"/>
          <cell r="DR36">
            <v>45768</v>
          </cell>
          <cell r="DS36">
            <v>45775</v>
          </cell>
          <cell r="DT36">
            <v>45776</v>
          </cell>
          <cell r="DU36">
            <v>45776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บจก.เอ็กเซลเล้นท์</v>
          </cell>
          <cell r="F37" t="str">
            <v>รอแบบ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45777</v>
          </cell>
          <cell r="Z37" t="str">
            <v>500กระสอบ</v>
          </cell>
          <cell r="AA37">
            <v>30000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30000</v>
          </cell>
          <cell r="AM37"/>
          <cell r="AN37">
            <v>31500</v>
          </cell>
          <cell r="AO37" t="str">
            <v>WSWT1925800</v>
          </cell>
          <cell r="AQ37">
            <v>26403.3</v>
          </cell>
          <cell r="AR37">
            <v>0</v>
          </cell>
          <cell r="AS37">
            <v>26403.3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1917.46632</v>
          </cell>
          <cell r="DL37" t="str">
            <v>P7</v>
          </cell>
          <cell r="DM37">
            <v>2</v>
          </cell>
          <cell r="DN37">
            <v>45777</v>
          </cell>
          <cell r="DP37">
            <v>45772</v>
          </cell>
          <cell r="DQ37"/>
          <cell r="DR37">
            <v>45768</v>
          </cell>
          <cell r="DS37">
            <v>45775</v>
          </cell>
          <cell r="DT37">
            <v>45776</v>
          </cell>
          <cell r="DU37">
            <v>45776</v>
          </cell>
          <cell r="DW37"/>
          <cell r="EC37" t="str">
            <v>งานพิมพ์</v>
          </cell>
          <cell r="ED37" t="str">
            <v>รอART</v>
          </cell>
          <cell r="EH37"/>
          <cell r="EI37"/>
        </row>
        <row r="38">
          <cell r="B38">
            <v>0</v>
          </cell>
          <cell r="C38"/>
          <cell r="E38"/>
          <cell r="F38"/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/>
          <cell r="T38"/>
          <cell r="U38"/>
          <cell r="V38"/>
          <cell r="X38"/>
          <cell r="Z38"/>
          <cell r="AA38"/>
          <cell r="AB38">
            <v>0</v>
          </cell>
          <cell r="AC38">
            <v>0</v>
          </cell>
          <cell r="AD38"/>
          <cell r="AG38"/>
          <cell r="AI38" t="str">
            <v>ระบุในSD</v>
          </cell>
          <cell r="AJ38"/>
          <cell r="AL38">
            <v>0</v>
          </cell>
          <cell r="AM38"/>
          <cell r="AN38">
            <v>0</v>
          </cell>
          <cell r="AO38" t="str">
            <v>WSWT1925800</v>
          </cell>
          <cell r="AQ38">
            <v>164784.53200000001</v>
          </cell>
          <cell r="AR38">
            <v>6923.5320000000002</v>
          </cell>
          <cell r="AS38">
            <v>157861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/>
          <cell r="DM38" t="str">
            <v>Lead time</v>
          </cell>
          <cell r="DN38"/>
          <cell r="DP38"/>
          <cell r="DQ38"/>
          <cell r="DR38"/>
          <cell r="DS38"/>
          <cell r="DT38"/>
          <cell r="DU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I38">
            <v>0</v>
          </cell>
        </row>
        <row r="39">
          <cell r="B39" t="str">
            <v>ใบรับคำสั่งซื้อ</v>
          </cell>
          <cell r="C39"/>
          <cell r="E39" t="str">
            <v>บจก.เคอรี่ฟลาวมิลล์</v>
          </cell>
          <cell r="F39" t="str">
            <v xml:space="preserve">แปดแต้มแดง  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45752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5250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45752</v>
          </cell>
          <cell r="DP39">
            <v>45747</v>
          </cell>
          <cell r="DQ39"/>
          <cell r="DR39">
            <v>45743</v>
          </cell>
          <cell r="DS39">
            <v>45750</v>
          </cell>
          <cell r="DT39">
            <v>45751</v>
          </cell>
          <cell r="DU39">
            <v>45751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MK68-000433</v>
          </cell>
          <cell r="C40">
            <v>45737</v>
          </cell>
          <cell r="E40" t="str">
            <v>บจก.เคอรี่ฟลาวมิลล์</v>
          </cell>
          <cell r="F40" t="str">
            <v>ถุงเขียว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45752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PDR250099</v>
          </cell>
          <cell r="AJ40">
            <v>0</v>
          </cell>
          <cell r="AL40">
            <v>10000</v>
          </cell>
          <cell r="AM40">
            <v>10400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45752</v>
          </cell>
          <cell r="DP40">
            <v>45747</v>
          </cell>
          <cell r="DQ40"/>
          <cell r="DR40">
            <v>45743</v>
          </cell>
          <cell r="DS40">
            <v>45750</v>
          </cell>
          <cell r="DT40">
            <v>45751</v>
          </cell>
          <cell r="DU40">
            <v>45751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MK68-000433</v>
          </cell>
          <cell r="C41">
            <v>45737</v>
          </cell>
          <cell r="E41" t="str">
            <v>บจก.เคอรี่ฟลาวมิลล์</v>
          </cell>
          <cell r="F41" t="str">
            <v>แต้มแดง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45752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PDR250099</v>
          </cell>
          <cell r="AJ41">
            <v>0</v>
          </cell>
          <cell r="AL41">
            <v>5000</v>
          </cell>
          <cell r="AM41">
            <v>5300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45752</v>
          </cell>
          <cell r="DP41">
            <v>45747</v>
          </cell>
          <cell r="DQ41"/>
          <cell r="DR41">
            <v>45743</v>
          </cell>
          <cell r="DS41">
            <v>45750</v>
          </cell>
          <cell r="DT41">
            <v>45751</v>
          </cell>
          <cell r="DU41">
            <v>45751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MK68-000433</v>
          </cell>
          <cell r="C42">
            <v>45737</v>
          </cell>
          <cell r="E42" t="str">
            <v>บจก.เคอรี่ฟลาวมิลล์</v>
          </cell>
          <cell r="F42" t="str">
            <v>FW-Y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45752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PDR250099</v>
          </cell>
          <cell r="AJ42">
            <v>0</v>
          </cell>
          <cell r="AL42">
            <v>5000</v>
          </cell>
          <cell r="AM42">
            <v>5300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45752</v>
          </cell>
          <cell r="DP42">
            <v>45747</v>
          </cell>
          <cell r="DQ42"/>
          <cell r="DR42">
            <v>45743</v>
          </cell>
          <cell r="DS42">
            <v>45750</v>
          </cell>
          <cell r="DT42">
            <v>45751</v>
          </cell>
          <cell r="DU42">
            <v>45751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ใบรับคำสั่งซื้อ</v>
          </cell>
          <cell r="C43">
            <v>45751</v>
          </cell>
          <cell r="E43" t="str">
            <v>บจก.เคอรี่ฟลาวมิลล์</v>
          </cell>
          <cell r="F43" t="str">
            <v>ไม่พิมพ์</v>
          </cell>
          <cell r="G43">
            <v>19</v>
          </cell>
          <cell r="H43">
            <v>36</v>
          </cell>
          <cell r="I43" t="str">
            <v>ขาว</v>
          </cell>
          <cell r="J43"/>
          <cell r="L43">
            <v>75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45759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PDR250111</v>
          </cell>
          <cell r="AJ43">
            <v>0</v>
          </cell>
          <cell r="AL43">
            <v>5000</v>
          </cell>
          <cell r="AM43"/>
          <cell r="AN43">
            <v>0</v>
          </cell>
          <cell r="AO43" t="str">
            <v>WSWT1921720</v>
          </cell>
          <cell r="AQ43">
            <v>5238.75</v>
          </cell>
          <cell r="AR43">
            <v>5238.75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P3</v>
          </cell>
          <cell r="DM43">
            <v>1</v>
          </cell>
          <cell r="DN43">
            <v>45759</v>
          </cell>
          <cell r="DP43">
            <v>45754</v>
          </cell>
          <cell r="DQ43"/>
          <cell r="DR43"/>
          <cell r="DS43"/>
          <cell r="DT43"/>
          <cell r="DU43">
            <v>45758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/>
          <cell r="EG43"/>
          <cell r="EH43"/>
          <cell r="EI43"/>
        </row>
        <row r="44">
          <cell r="B44" t="str">
            <v>ใบรับคำสั่งซื้อ</v>
          </cell>
          <cell r="C44">
            <v>45751</v>
          </cell>
          <cell r="E44" t="str">
            <v>บจก.เคอรี่ฟลาวมิลล์</v>
          </cell>
          <cell r="F44" t="str">
            <v>รอแบบ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45759</v>
          </cell>
          <cell r="Z44" t="str">
            <v>ห่ออัดเบลแบน500</v>
          </cell>
          <cell r="AA44">
            <v>75000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75000</v>
          </cell>
          <cell r="AM44"/>
          <cell r="AN44">
            <v>78750</v>
          </cell>
          <cell r="AO44" t="str">
            <v>WSWT1921720</v>
          </cell>
          <cell r="AQ44">
            <v>66008.25</v>
          </cell>
          <cell r="AR44">
            <v>2365</v>
          </cell>
          <cell r="AS44">
            <v>63643.25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4793.8924488888897</v>
          </cell>
          <cell r="DL44" t="str">
            <v>P7</v>
          </cell>
          <cell r="DM44">
            <v>2</v>
          </cell>
          <cell r="DN44">
            <v>45759</v>
          </cell>
          <cell r="DP44">
            <v>45754</v>
          </cell>
          <cell r="DQ44"/>
          <cell r="DR44">
            <v>45750</v>
          </cell>
          <cell r="DS44">
            <v>45757</v>
          </cell>
          <cell r="DT44">
            <v>45758</v>
          </cell>
          <cell r="DU44">
            <v>45758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 t="str">
            <v>ใบรับคำสั่งซื้อ</v>
          </cell>
          <cell r="C45">
            <v>45751</v>
          </cell>
          <cell r="E45" t="str">
            <v>บจก.เคอรี่ฟลาวมิลล์</v>
          </cell>
          <cell r="F45" t="str">
            <v>รอแบบ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45759</v>
          </cell>
          <cell r="Z45" t="str">
            <v>ห่ออัดเบลแบน500</v>
          </cell>
          <cell r="AA45">
            <v>65000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65000</v>
          </cell>
          <cell r="AM45"/>
          <cell r="AN45">
            <v>68250</v>
          </cell>
          <cell r="AO45" t="str">
            <v>WSWT1921720</v>
          </cell>
          <cell r="AQ45">
            <v>57207.149999999994</v>
          </cell>
          <cell r="AR45">
            <v>0</v>
          </cell>
          <cell r="AS45">
            <v>57207.149999999994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4309.0967920000003</v>
          </cell>
          <cell r="DL45" t="str">
            <v>P7</v>
          </cell>
          <cell r="DM45">
            <v>2</v>
          </cell>
          <cell r="DN45">
            <v>45759</v>
          </cell>
          <cell r="DP45">
            <v>45754</v>
          </cell>
          <cell r="DQ45"/>
          <cell r="DR45">
            <v>45750</v>
          </cell>
          <cell r="DS45">
            <v>45757</v>
          </cell>
          <cell r="DT45">
            <v>45758</v>
          </cell>
          <cell r="DU45">
            <v>45758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>รอART</v>
          </cell>
          <cell r="EG45"/>
          <cell r="EH45"/>
          <cell r="EI45"/>
        </row>
        <row r="46">
          <cell r="B46" t="str">
            <v>MK68-000436</v>
          </cell>
          <cell r="C46">
            <v>45737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45769</v>
          </cell>
          <cell r="Z46" t="str">
            <v>ห่ออัดเบลแบน500</v>
          </cell>
          <cell r="AA46">
            <v>20000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20000</v>
          </cell>
          <cell r="AM46"/>
          <cell r="AN46">
            <v>0</v>
          </cell>
          <cell r="AO46" t="str">
            <v>WSWT1921720</v>
          </cell>
          <cell r="AQ46">
            <v>17602.2</v>
          </cell>
          <cell r="AR46">
            <v>0</v>
          </cell>
          <cell r="AS46">
            <v>17602.2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1325.8759360000001</v>
          </cell>
          <cell r="DL46" t="str">
            <v>P3</v>
          </cell>
          <cell r="DM46">
            <v>1</v>
          </cell>
          <cell r="DN46">
            <v>45769</v>
          </cell>
          <cell r="DP46">
            <v>45764</v>
          </cell>
          <cell r="DQ46"/>
          <cell r="DR46"/>
          <cell r="DS46"/>
          <cell r="DT46"/>
          <cell r="DU46">
            <v>45768</v>
          </cell>
          <cell r="DW46"/>
          <cell r="DX46"/>
          <cell r="DY46"/>
          <cell r="DZ46"/>
          <cell r="EA46"/>
          <cell r="EB46"/>
          <cell r="EC46" t="str">
            <v>ตัด</v>
          </cell>
          <cell r="ED46"/>
          <cell r="EG46"/>
          <cell r="EH46"/>
          <cell r="EI46"/>
        </row>
        <row r="47">
          <cell r="B47" t="str">
            <v>MK68-000437</v>
          </cell>
          <cell r="C47">
            <v>45737</v>
          </cell>
          <cell r="E47" t="str">
            <v>บจก.เคอรี่ฟลาวมิลล์</v>
          </cell>
          <cell r="F47" t="str">
            <v>ไม่พิมพ์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45769</v>
          </cell>
          <cell r="Z47" t="str">
            <v>ห่ออัดเบลแบน500</v>
          </cell>
          <cell r="AA47">
            <v>20000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20000</v>
          </cell>
          <cell r="AM47"/>
          <cell r="AN47">
            <v>0</v>
          </cell>
          <cell r="AO47" t="str">
            <v>WSWT1921720</v>
          </cell>
          <cell r="AQ47">
            <v>17602.2</v>
          </cell>
          <cell r="AR47">
            <v>0</v>
          </cell>
          <cell r="AS47">
            <v>17602.2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1325.8759360000001</v>
          </cell>
          <cell r="DL47" t="str">
            <v>P3</v>
          </cell>
          <cell r="DM47">
            <v>1</v>
          </cell>
          <cell r="DN47">
            <v>45769</v>
          </cell>
          <cell r="DP47">
            <v>45764</v>
          </cell>
          <cell r="DQ47"/>
          <cell r="DR47"/>
          <cell r="DS47"/>
          <cell r="DT47"/>
          <cell r="DU47">
            <v>45768</v>
          </cell>
          <cell r="DW47"/>
          <cell r="DX47"/>
          <cell r="DY47"/>
          <cell r="DZ47"/>
          <cell r="EA47"/>
          <cell r="EB47"/>
          <cell r="EC47" t="str">
            <v>ตัด</v>
          </cell>
          <cell r="ED47"/>
          <cell r="EG47"/>
          <cell r="EH47"/>
          <cell r="EI47"/>
        </row>
        <row r="48">
          <cell r="B48" t="str">
            <v>ใบรับคำสั่งซื้อ</v>
          </cell>
          <cell r="C48">
            <v>45751</v>
          </cell>
          <cell r="E48" t="str">
            <v>บจก.เคอรี่ฟลาวมิลล์</v>
          </cell>
          <cell r="F48" t="str">
            <v>ดอกไม้แดง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45770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PDR250114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0</v>
          </cell>
          <cell r="AS48">
            <v>4679.9500000000007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352.51463377777782</v>
          </cell>
          <cell r="DL48" t="str">
            <v>P7</v>
          </cell>
          <cell r="DM48">
            <v>2</v>
          </cell>
          <cell r="DN48">
            <v>45770</v>
          </cell>
          <cell r="DP48">
            <v>45765</v>
          </cell>
          <cell r="DQ48"/>
          <cell r="DR48">
            <v>45761</v>
          </cell>
          <cell r="DS48">
            <v>45768</v>
          </cell>
          <cell r="DT48">
            <v>45769</v>
          </cell>
          <cell r="DU48">
            <v>45769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ใบรับคำสั่งซื้อ</v>
          </cell>
          <cell r="C49">
            <v>45751</v>
          </cell>
          <cell r="E49" t="str">
            <v>บจก.เคอรี่ฟลาวมิลล์</v>
          </cell>
          <cell r="F49" t="str">
            <v>WHOLE WHEAT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45770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PDR250114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0</v>
          </cell>
          <cell r="AS49">
            <v>4679.9500000000007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352.51463377777782</v>
          </cell>
          <cell r="DL49" t="str">
            <v>P7</v>
          </cell>
          <cell r="DM49">
            <v>2</v>
          </cell>
          <cell r="DN49">
            <v>45770</v>
          </cell>
          <cell r="DP49">
            <v>45765</v>
          </cell>
          <cell r="DQ49"/>
          <cell r="DR49">
            <v>45761</v>
          </cell>
          <cell r="DS49">
            <v>45768</v>
          </cell>
          <cell r="DT49">
            <v>45769</v>
          </cell>
          <cell r="DU49">
            <v>45769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ใบรับคำสั่งซื้อ</v>
          </cell>
          <cell r="C50">
            <v>45751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36</v>
          </cell>
          <cell r="I50" t="str">
            <v>ขาว</v>
          </cell>
          <cell r="J50"/>
          <cell r="L50">
            <v>75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45771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PDR250111</v>
          </cell>
          <cell r="AJ50">
            <v>0</v>
          </cell>
          <cell r="AL50">
            <v>5000</v>
          </cell>
          <cell r="AM50"/>
          <cell r="AN50">
            <v>0</v>
          </cell>
          <cell r="AO50" t="str">
            <v>WSWT1921720</v>
          </cell>
          <cell r="AQ50">
            <v>5238.75</v>
          </cell>
          <cell r="AR50">
            <v>0</v>
          </cell>
          <cell r="AS50">
            <v>5238.75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394.60593333333333</v>
          </cell>
          <cell r="DL50" t="str">
            <v>P3</v>
          </cell>
          <cell r="DM50">
            <v>1</v>
          </cell>
          <cell r="DN50">
            <v>45771</v>
          </cell>
          <cell r="DP50">
            <v>45766</v>
          </cell>
          <cell r="DQ50"/>
          <cell r="DR50"/>
          <cell r="DS50"/>
          <cell r="DT50"/>
          <cell r="DU50">
            <v>45770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ประมาณการ</v>
          </cell>
          <cell r="C51" t="str">
            <v>ประมาณการ</v>
          </cell>
          <cell r="E51" t="str">
            <v>บจก.เคอรี่ฟลาวมิลล์</v>
          </cell>
          <cell r="F51" t="str">
            <v>รอแบบ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45777</v>
          </cell>
          <cell r="Z51" t="str">
            <v>ห่ออัดเบลแบน500</v>
          </cell>
          <cell r="AA51">
            <v>325000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325000</v>
          </cell>
          <cell r="AM51"/>
          <cell r="AN51">
            <v>341250</v>
          </cell>
          <cell r="AO51" t="str">
            <v>WSWT1921720</v>
          </cell>
          <cell r="AQ51">
            <v>286035.75</v>
          </cell>
          <cell r="AR51">
            <v>0</v>
          </cell>
          <cell r="AS51">
            <v>286035.75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21545.483960000005</v>
          </cell>
          <cell r="DL51" t="str">
            <v>P7</v>
          </cell>
          <cell r="DM51">
            <v>2</v>
          </cell>
          <cell r="DN51">
            <v>45777</v>
          </cell>
          <cell r="DP51">
            <v>45772</v>
          </cell>
          <cell r="DQ51"/>
          <cell r="DR51">
            <v>45768</v>
          </cell>
          <cell r="DS51">
            <v>45775</v>
          </cell>
          <cell r="DT51">
            <v>45776</v>
          </cell>
          <cell r="DU51">
            <v>45776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>
            <v>0</v>
          </cell>
          <cell r="C52"/>
          <cell r="E52"/>
          <cell r="F52"/>
          <cell r="G52">
            <v>19</v>
          </cell>
          <cell r="H52">
            <v>30</v>
          </cell>
          <cell r="I52"/>
          <cell r="J52"/>
          <cell r="L52">
            <v>63</v>
          </cell>
          <cell r="M52" t="str">
            <v>+</v>
          </cell>
          <cell r="N52">
            <v>5</v>
          </cell>
          <cell r="R52"/>
          <cell r="T52"/>
          <cell r="U52"/>
          <cell r="V52"/>
          <cell r="X52"/>
          <cell r="Z52"/>
          <cell r="AA52">
            <v>0</v>
          </cell>
          <cell r="AB52"/>
          <cell r="AC52">
            <v>0</v>
          </cell>
          <cell r="AD52"/>
          <cell r="AG52"/>
          <cell r="AI52" t="str">
            <v>ระบุในSD</v>
          </cell>
          <cell r="AJ52">
            <v>0</v>
          </cell>
          <cell r="AL52">
            <v>0</v>
          </cell>
          <cell r="AM52"/>
          <cell r="AN52">
            <v>0</v>
          </cell>
          <cell r="AO52" t="str">
            <v>WSWT1921720</v>
          </cell>
          <cell r="AQ52">
            <v>464292.95000000007</v>
          </cell>
          <cell r="AR52">
            <v>7603.75</v>
          </cell>
          <cell r="AS52">
            <v>456689.20000000007</v>
          </cell>
          <cell r="AT52">
            <v>0</v>
          </cell>
          <cell r="AU52">
            <v>0</v>
          </cell>
          <cell r="BZ52" t="str">
            <v>WRWT190720/WRWT25800</v>
          </cell>
          <cell r="CA52">
            <v>0</v>
          </cell>
          <cell r="DL52"/>
          <cell r="DM52" t="str">
            <v>Lead time</v>
          </cell>
          <cell r="DN52"/>
          <cell r="DP52"/>
          <cell r="DQ52"/>
          <cell r="DR52"/>
          <cell r="DS52"/>
          <cell r="DT52"/>
          <cell r="DU52"/>
          <cell r="DW52"/>
          <cell r="DX52"/>
          <cell r="DY52"/>
          <cell r="DZ52"/>
          <cell r="EA52"/>
          <cell r="EB52"/>
          <cell r="EC52"/>
          <cell r="ED52"/>
          <cell r="EG52"/>
          <cell r="EH52">
            <v>0</v>
          </cell>
          <cell r="EI52">
            <v>0</v>
          </cell>
        </row>
        <row r="53">
          <cell r="B53" t="str">
            <v>MK68-000448</v>
          </cell>
          <cell r="C53">
            <v>45740</v>
          </cell>
          <cell r="E53" t="str">
            <v>บจก.เอเชี่ยนเคมิคัล</v>
          </cell>
          <cell r="F53" t="str">
            <v>A.C.C.ภาษาอังกฤษ</v>
          </cell>
          <cell r="G53">
            <v>19</v>
          </cell>
          <cell r="H53">
            <v>26</v>
          </cell>
          <cell r="I53" t="str">
            <v>ขาว</v>
          </cell>
          <cell r="J53" t="str">
            <v>ด้าน</v>
          </cell>
          <cell r="L53">
            <v>70</v>
          </cell>
          <cell r="M53" t="str">
            <v>±</v>
          </cell>
          <cell r="N53">
            <v>5</v>
          </cell>
          <cell r="R53" t="str">
            <v>ไม่</v>
          </cell>
          <cell r="T53">
            <v>20</v>
          </cell>
          <cell r="U53">
            <v>28</v>
          </cell>
          <cell r="V53">
            <v>50</v>
          </cell>
          <cell r="X53">
            <v>45756</v>
          </cell>
          <cell r="Z53" t="str">
            <v>มัด100</v>
          </cell>
          <cell r="AA53">
            <v>10000</v>
          </cell>
          <cell r="AB53">
            <v>172.69642879999998</v>
          </cell>
          <cell r="AC53">
            <v>0</v>
          </cell>
          <cell r="AD53">
            <v>172.69642879999998</v>
          </cell>
          <cell r="AG53"/>
          <cell r="AI53" t="str">
            <v>ห้ามขาด-ห้ามเกิน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WSWT1925800SM</v>
          </cell>
          <cell r="AQ53">
            <v>7683.5000000000009</v>
          </cell>
          <cell r="AR53">
            <v>7683.5000000000009</v>
          </cell>
          <cell r="AS53">
            <v>0</v>
          </cell>
          <cell r="AT53">
            <v>0</v>
          </cell>
          <cell r="AU53">
            <v>7683.5000000000009</v>
          </cell>
          <cell r="BZ53" t="str">
            <v>WRWT25800/WRWT25800</v>
          </cell>
          <cell r="CA53">
            <v>0</v>
          </cell>
          <cell r="DL53" t="str">
            <v>P8</v>
          </cell>
          <cell r="DM53">
            <v>4</v>
          </cell>
          <cell r="DN53">
            <v>45756</v>
          </cell>
          <cell r="DP53">
            <v>45751</v>
          </cell>
          <cell r="DQ53">
            <v>45752</v>
          </cell>
          <cell r="DR53">
            <v>45746</v>
          </cell>
          <cell r="DS53">
            <v>45753</v>
          </cell>
          <cell r="DT53">
            <v>45754</v>
          </cell>
          <cell r="DU53">
            <v>45754</v>
          </cell>
          <cell r="DW53">
            <v>45755</v>
          </cell>
          <cell r="DX53"/>
          <cell r="DY53"/>
          <cell r="DZ53"/>
          <cell r="EA53"/>
          <cell r="EB53"/>
          <cell r="EC53" t="str">
            <v>งานเคลือบ+พิมพ์</v>
          </cell>
          <cell r="ED53" t="str">
            <v>รอART</v>
          </cell>
          <cell r="EG53"/>
          <cell r="EH53"/>
          <cell r="EI53"/>
        </row>
        <row r="54">
          <cell r="B54">
            <v>0</v>
          </cell>
          <cell r="C54"/>
          <cell r="E54"/>
          <cell r="F54"/>
          <cell r="G54">
            <v>19</v>
          </cell>
          <cell r="H54">
            <v>30</v>
          </cell>
          <cell r="I54"/>
          <cell r="J54"/>
          <cell r="L54">
            <v>56</v>
          </cell>
          <cell r="M54" t="str">
            <v>±</v>
          </cell>
          <cell r="N54">
            <v>5</v>
          </cell>
          <cell r="R54"/>
          <cell r="T54"/>
          <cell r="U54"/>
          <cell r="V54"/>
          <cell r="X54"/>
          <cell r="Z54"/>
          <cell r="AA54">
            <v>0</v>
          </cell>
          <cell r="AB54"/>
          <cell r="AC54">
            <v>0</v>
          </cell>
          <cell r="AD54"/>
          <cell r="AG54"/>
          <cell r="AI54" t="str">
            <v>ระบุในSD</v>
          </cell>
          <cell r="AJ54" t="str">
            <v xml:space="preserve"> </v>
          </cell>
          <cell r="AL54">
            <v>0</v>
          </cell>
          <cell r="AM54"/>
          <cell r="AN54">
            <v>0</v>
          </cell>
          <cell r="AO54" t="str">
            <v>WSWT1925800SM</v>
          </cell>
          <cell r="AQ54">
            <v>7683.5000000000009</v>
          </cell>
          <cell r="AR54">
            <v>7683.5000000000009</v>
          </cell>
          <cell r="AS54">
            <v>0</v>
          </cell>
          <cell r="AT54">
            <v>0</v>
          </cell>
          <cell r="AU54">
            <v>7683.5000000000009</v>
          </cell>
          <cell r="BZ54" t="str">
            <v>WRWT190800/WRWT25800</v>
          </cell>
          <cell r="CA54">
            <v>0</v>
          </cell>
          <cell r="DL54"/>
          <cell r="DM54" t="str">
            <v>Lead time</v>
          </cell>
          <cell r="DN54"/>
          <cell r="DP54"/>
          <cell r="DQ54"/>
          <cell r="DR54"/>
          <cell r="DS54"/>
          <cell r="DT54"/>
          <cell r="DU54"/>
          <cell r="DW54"/>
          <cell r="DX54"/>
          <cell r="DY54"/>
          <cell r="DZ54"/>
          <cell r="EA54"/>
          <cell r="EB54"/>
          <cell r="EC54"/>
          <cell r="ED54"/>
          <cell r="EG54"/>
          <cell r="EH54">
            <v>0</v>
          </cell>
          <cell r="EI54">
            <v>0</v>
          </cell>
        </row>
        <row r="55">
          <cell r="B55" t="str">
            <v>MK68-000337</v>
          </cell>
          <cell r="C55">
            <v>45721</v>
          </cell>
          <cell r="E55" t="str">
            <v>บจก.อินเทคค์ โกลบอล</v>
          </cell>
          <cell r="F55" t="str">
            <v>เพอเฟคค์104S โกลด์</v>
          </cell>
          <cell r="G55">
            <v>19</v>
          </cell>
          <cell r="H55">
            <v>34</v>
          </cell>
          <cell r="I55" t="str">
            <v>ขาว</v>
          </cell>
          <cell r="J55" t="str">
            <v>ด้าน</v>
          </cell>
          <cell r="L55">
            <v>100</v>
          </cell>
          <cell r="M55" t="str">
            <v>±</v>
          </cell>
          <cell r="N55">
            <v>5</v>
          </cell>
          <cell r="R55" t="str">
            <v>จับจีบ</v>
          </cell>
          <cell r="T55" t="str">
            <v>ไม่สวมถุงใน</v>
          </cell>
          <cell r="U55"/>
          <cell r="V55"/>
          <cell r="X55" t="str">
            <v>รอแจ้ง</v>
          </cell>
          <cell r="Z55" t="str">
            <v>มัด80 ใช้สายรัด</v>
          </cell>
          <cell r="AA55">
            <v>400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400</v>
          </cell>
          <cell r="AM55">
            <v>6781</v>
          </cell>
          <cell r="AN55">
            <v>0</v>
          </cell>
          <cell r="AO55" t="str">
            <v>WSWT19251000SM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WRWT251000/WRWT251000</v>
          </cell>
          <cell r="CA55">
            <v>0</v>
          </cell>
          <cell r="DL55" t="str">
            <v>P6</v>
          </cell>
          <cell r="DM55">
            <v>4</v>
          </cell>
          <cell r="DN55" t="str">
            <v>รอแจ้ง</v>
          </cell>
          <cell r="DP55" t="e">
            <v>#VALUE!</v>
          </cell>
          <cell r="DQ55" t="e">
            <v>#VALUE!</v>
          </cell>
          <cell r="DR55" t="e">
            <v>#VALUE!</v>
          </cell>
          <cell r="DS55" t="e">
            <v>#VALUE!</v>
          </cell>
          <cell r="DT55" t="e">
            <v>#VALUE!</v>
          </cell>
          <cell r="DU55" t="e">
            <v>#VALUE!</v>
          </cell>
          <cell r="DW55"/>
          <cell r="DX55"/>
          <cell r="DY55"/>
          <cell r="DZ55"/>
          <cell r="EA55"/>
          <cell r="EB55"/>
          <cell r="EC55" t="str">
            <v>งานเคลือบ+พิมพ์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MK68-000457</v>
          </cell>
          <cell r="C56">
            <v>45741</v>
          </cell>
          <cell r="E56" t="str">
            <v>บจก.อินเทคค์ โกลบอล</v>
          </cell>
          <cell r="F56" t="str">
            <v>เพอเฟคค์ 103Pโกลด์</v>
          </cell>
          <cell r="G56">
            <v>19</v>
          </cell>
          <cell r="H56">
            <v>34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จับจีบ</v>
          </cell>
          <cell r="T56" t="str">
            <v>ไม่สวมถุงใน</v>
          </cell>
          <cell r="U56"/>
          <cell r="V56"/>
          <cell r="X56">
            <v>45764</v>
          </cell>
          <cell r="Z56" t="str">
            <v>มัด80 ใช้สายรัด</v>
          </cell>
          <cell r="AA56">
            <v>5040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5040</v>
          </cell>
          <cell r="AM56"/>
          <cell r="AN56">
            <v>5292</v>
          </cell>
          <cell r="AO56" t="str">
            <v>WSWT19251000SM</v>
          </cell>
          <cell r="AQ56">
            <v>4999.0247999999992</v>
          </cell>
          <cell r="AR56">
            <v>4999.0247999999992</v>
          </cell>
          <cell r="AS56">
            <v>0</v>
          </cell>
          <cell r="AT56">
            <v>0</v>
          </cell>
          <cell r="AU56">
            <v>4999.0247999999992</v>
          </cell>
          <cell r="BZ56" t="str">
            <v>WRWT251000/WRWT251000</v>
          </cell>
          <cell r="CA56">
            <v>0</v>
          </cell>
          <cell r="DL56" t="str">
            <v>P6</v>
          </cell>
          <cell r="DM56">
            <v>4</v>
          </cell>
          <cell r="DN56">
            <v>45764</v>
          </cell>
          <cell r="DP56">
            <v>45759</v>
          </cell>
          <cell r="DQ56">
            <v>45760</v>
          </cell>
          <cell r="DR56">
            <v>45753</v>
          </cell>
          <cell r="DS56">
            <v>45761</v>
          </cell>
          <cell r="DT56">
            <v>45762</v>
          </cell>
          <cell r="DU56">
            <v>45763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MK68-000457</v>
          </cell>
          <cell r="C57">
            <v>45741</v>
          </cell>
          <cell r="E57" t="str">
            <v>บจก.อินเทคค์ โกลบอล</v>
          </cell>
          <cell r="F57" t="str">
            <v>เพอเฟคค์ 104โกลด์</v>
          </cell>
          <cell r="G57">
            <v>19</v>
          </cell>
          <cell r="H57">
            <v>34</v>
          </cell>
          <cell r="I57" t="str">
            <v>ขาว</v>
          </cell>
          <cell r="J57" t="str">
            <v>ด้าน</v>
          </cell>
          <cell r="L57">
            <v>100</v>
          </cell>
          <cell r="M57" t="str">
            <v>±</v>
          </cell>
          <cell r="N57">
            <v>5</v>
          </cell>
          <cell r="R57" t="str">
            <v>จับจีบ</v>
          </cell>
          <cell r="T57" t="str">
            <v>ไม่สวมถุงใน</v>
          </cell>
          <cell r="U57"/>
          <cell r="V57"/>
          <cell r="X57">
            <v>45764</v>
          </cell>
          <cell r="Z57" t="str">
            <v>มัด80 ใช้สายรัด</v>
          </cell>
          <cell r="AA57">
            <v>5040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5040</v>
          </cell>
          <cell r="AM57"/>
          <cell r="AN57">
            <v>5292</v>
          </cell>
          <cell r="AO57" t="str">
            <v>WSWT19251000SM</v>
          </cell>
          <cell r="AQ57">
            <v>4999.0247999999992</v>
          </cell>
          <cell r="AR57">
            <v>3001</v>
          </cell>
          <cell r="AS57">
            <v>1998.0247999999992</v>
          </cell>
          <cell r="AT57">
            <v>0</v>
          </cell>
          <cell r="AU57">
            <v>4999.0247999999992</v>
          </cell>
          <cell r="BZ57" t="str">
            <v>WRWT251000/WRWT251000</v>
          </cell>
          <cell r="CA57">
            <v>168.72209422222215</v>
          </cell>
          <cell r="DL57" t="str">
            <v>P6</v>
          </cell>
          <cell r="DM57">
            <v>4</v>
          </cell>
          <cell r="DN57">
            <v>45764</v>
          </cell>
          <cell r="DP57">
            <v>45759</v>
          </cell>
          <cell r="DQ57">
            <v>45760</v>
          </cell>
          <cell r="DR57">
            <v>45753</v>
          </cell>
          <cell r="DS57">
            <v>45761</v>
          </cell>
          <cell r="DT57">
            <v>45762</v>
          </cell>
          <cell r="DU57">
            <v>45763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>
            <v>0</v>
          </cell>
          <cell r="C58"/>
          <cell r="E58"/>
          <cell r="F58"/>
          <cell r="G58">
            <v>19</v>
          </cell>
          <cell r="H58">
            <v>34</v>
          </cell>
          <cell r="I58" t="str">
            <v>ขาว</v>
          </cell>
          <cell r="J58"/>
          <cell r="L58">
            <v>80</v>
          </cell>
          <cell r="M58" t="str">
            <v>±</v>
          </cell>
          <cell r="N58">
            <v>5</v>
          </cell>
          <cell r="R58"/>
          <cell r="T58"/>
          <cell r="U58"/>
          <cell r="V58"/>
          <cell r="X58"/>
          <cell r="Z58"/>
          <cell r="AA58"/>
          <cell r="AB58">
            <v>0</v>
          </cell>
          <cell r="AC58">
            <v>0</v>
          </cell>
          <cell r="AD58"/>
          <cell r="AG58"/>
          <cell r="AI58" t="str">
            <v>ระบุในSD</v>
          </cell>
          <cell r="AJ58"/>
          <cell r="AL58">
            <v>0</v>
          </cell>
          <cell r="AM58"/>
          <cell r="AN58">
            <v>0</v>
          </cell>
          <cell r="AO58" t="str">
            <v>WSWT19251000SM</v>
          </cell>
          <cell r="AQ58">
            <v>9998.0495999999985</v>
          </cell>
          <cell r="AR58">
            <v>8000.0247999999992</v>
          </cell>
          <cell r="AS58">
            <v>1998.0247999999992</v>
          </cell>
          <cell r="AT58">
            <v>0</v>
          </cell>
          <cell r="AU58">
            <v>9998.0495999999985</v>
          </cell>
          <cell r="BZ58" t="str">
            <v>WRWT251000/WRYL251000</v>
          </cell>
          <cell r="CA58">
            <v>0</v>
          </cell>
          <cell r="DL58"/>
          <cell r="DM58" t="str">
            <v>Lead time</v>
          </cell>
          <cell r="DN58"/>
          <cell r="DP58"/>
          <cell r="DQ58"/>
          <cell r="DR58"/>
          <cell r="DS58"/>
          <cell r="DT58"/>
          <cell r="DU58"/>
          <cell r="DW58"/>
          <cell r="DX58"/>
          <cell r="DY58"/>
          <cell r="DZ58"/>
          <cell r="EA58"/>
          <cell r="EB58"/>
          <cell r="EC58"/>
          <cell r="ED58"/>
          <cell r="EG58"/>
          <cell r="EH58"/>
          <cell r="EI58">
            <v>0</v>
          </cell>
        </row>
        <row r="59">
          <cell r="B59" t="str">
            <v>ประมาณการ</v>
          </cell>
          <cell r="C59" t="str">
            <v>ประมาณการ</v>
          </cell>
          <cell r="E59" t="str">
            <v>บจก.หนองบัวฟีดมิลล์</v>
          </cell>
          <cell r="F59" t="str">
            <v>ไม่พิมพ์</v>
          </cell>
          <cell r="G59">
            <v>20</v>
          </cell>
          <cell r="H59">
            <v>30</v>
          </cell>
          <cell r="I59" t="str">
            <v>ขาว</v>
          </cell>
          <cell r="J59"/>
          <cell r="L59">
            <v>53</v>
          </cell>
          <cell r="M59" t="str">
            <v>±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45777</v>
          </cell>
          <cell r="Z59" t="str">
            <v>500กระสอบ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0</v>
          </cell>
          <cell r="AO59" t="str">
            <v>WSWT2025650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WRWT25650/WRWT25650</v>
          </cell>
          <cell r="CA59">
            <v>270.14487500000001</v>
          </cell>
          <cell r="DL59" t="str">
            <v>P3</v>
          </cell>
          <cell r="DM59">
            <v>1</v>
          </cell>
          <cell r="DN59">
            <v>45777</v>
          </cell>
          <cell r="DP59">
            <v>45772</v>
          </cell>
          <cell r="DQ59"/>
          <cell r="DR59"/>
          <cell r="DS59"/>
          <cell r="DT59"/>
          <cell r="DU59">
            <v>45776</v>
          </cell>
          <cell r="DW59"/>
          <cell r="DX59"/>
          <cell r="DY59"/>
          <cell r="DZ59"/>
          <cell r="EA59"/>
          <cell r="EB59"/>
          <cell r="EC59" t="str">
            <v>ตัด</v>
          </cell>
          <cell r="ED59"/>
          <cell r="EG59"/>
          <cell r="EH59"/>
          <cell r="EI59"/>
        </row>
        <row r="60">
          <cell r="B60" t="str">
            <v>ประมาณการ</v>
          </cell>
          <cell r="C60" t="str">
            <v>ประมาณการ</v>
          </cell>
          <cell r="E60" t="str">
            <v>บจก.หนองบัวฟีดมิลล์</v>
          </cell>
          <cell r="F60" t="str">
            <v>ไม่พิมพ์</v>
          </cell>
          <cell r="G60">
            <v>20</v>
          </cell>
          <cell r="H60">
            <v>30</v>
          </cell>
          <cell r="I60" t="str">
            <v>ขาว</v>
          </cell>
          <cell r="J60"/>
          <cell r="L60">
            <v>53</v>
          </cell>
          <cell r="M60" t="str">
            <v>±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45807</v>
          </cell>
          <cell r="Z60" t="str">
            <v>500กระสอบ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10000</v>
          </cell>
          <cell r="AM60"/>
          <cell r="AN60">
            <v>0</v>
          </cell>
          <cell r="AO60" t="str">
            <v>WSWT2025650</v>
          </cell>
          <cell r="AQ60">
            <v>8801.1</v>
          </cell>
          <cell r="AR60">
            <v>0</v>
          </cell>
          <cell r="AS60">
            <v>8801.1</v>
          </cell>
          <cell r="AT60">
            <v>0</v>
          </cell>
          <cell r="AU60">
            <v>0</v>
          </cell>
          <cell r="BZ60" t="str">
            <v>WRWT25650/WRWT25650</v>
          </cell>
          <cell r="CA60">
            <v>540.28975000000003</v>
          </cell>
          <cell r="DL60" t="str">
            <v>P3</v>
          </cell>
          <cell r="DM60">
            <v>1</v>
          </cell>
          <cell r="DN60">
            <v>45807</v>
          </cell>
          <cell r="DP60">
            <v>45802</v>
          </cell>
          <cell r="DQ60"/>
          <cell r="DR60"/>
          <cell r="DS60"/>
          <cell r="DT60"/>
          <cell r="DU60">
            <v>45806</v>
          </cell>
          <cell r="DW60"/>
          <cell r="DX60"/>
          <cell r="DY60"/>
          <cell r="DZ60"/>
          <cell r="EA60"/>
          <cell r="EB60"/>
          <cell r="EC60" t="str">
            <v>ตัด</v>
          </cell>
          <cell r="ED60"/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20</v>
          </cell>
          <cell r="H61">
            <v>37</v>
          </cell>
          <cell r="I61" t="str">
            <v>ขาว</v>
          </cell>
          <cell r="J61"/>
          <cell r="L61">
            <v>65</v>
          </cell>
          <cell r="M61" t="str">
            <v>±</v>
          </cell>
          <cell r="N61">
            <v>5</v>
          </cell>
          <cell r="R61"/>
          <cell r="T61"/>
          <cell r="U61"/>
          <cell r="V61"/>
          <cell r="X61"/>
          <cell r="Z61"/>
          <cell r="AA61"/>
          <cell r="AB61">
            <v>0</v>
          </cell>
          <cell r="AC61">
            <v>0</v>
          </cell>
          <cell r="AD61"/>
          <cell r="AG61"/>
          <cell r="AI61" t="str">
            <v>ระบุในSD</v>
          </cell>
          <cell r="AJ61"/>
          <cell r="AL61">
            <v>0</v>
          </cell>
          <cell r="AM61"/>
          <cell r="AN61">
            <v>0</v>
          </cell>
          <cell r="AO61" t="str">
            <v>WSWT2025650</v>
          </cell>
          <cell r="AQ61">
            <v>13201.650000000001</v>
          </cell>
          <cell r="AR61">
            <v>0</v>
          </cell>
          <cell r="AS61">
            <v>13201.650000000001</v>
          </cell>
          <cell r="AT61">
            <v>0</v>
          </cell>
          <cell r="AU61">
            <v>0</v>
          </cell>
          <cell r="BZ61" t="str">
            <v>WRWT25650/WRWT25650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/>
          <cell r="EI61">
            <v>0</v>
          </cell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บจก.เบทาโกร</v>
          </cell>
          <cell r="F62" t="str">
            <v>ไม่พิมพ์</v>
          </cell>
          <cell r="G62">
            <v>20</v>
          </cell>
          <cell r="H62">
            <v>38</v>
          </cell>
          <cell r="I62" t="str">
            <v>ขาว</v>
          </cell>
          <cell r="J62"/>
          <cell r="L62">
            <v>72</v>
          </cell>
          <cell r="M62" t="str">
            <v>±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 t="str">
            <v>รอแจ้ง</v>
          </cell>
          <cell r="Z62"/>
          <cell r="AA62">
            <v>50000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50000</v>
          </cell>
          <cell r="AM62"/>
          <cell r="AN62">
            <v>0</v>
          </cell>
          <cell r="AO62" t="str">
            <v>WSWT2025700</v>
          </cell>
          <cell r="AQ62">
            <v>55181.5</v>
          </cell>
          <cell r="AR62">
            <v>14387</v>
          </cell>
          <cell r="AS62">
            <v>40794.5</v>
          </cell>
          <cell r="AT62">
            <v>0</v>
          </cell>
          <cell r="AU62">
            <v>0</v>
          </cell>
          <cell r="BZ62" t="str">
            <v>WRWT25800/WRWT25650</v>
          </cell>
          <cell r="CA62">
            <v>2937.2039999999997</v>
          </cell>
          <cell r="DL62" t="str">
            <v>P3</v>
          </cell>
          <cell r="DM62">
            <v>1</v>
          </cell>
          <cell r="DN62" t="str">
            <v>รอแจ้ง</v>
          </cell>
          <cell r="DP62" t="e">
            <v>#VALUE!</v>
          </cell>
          <cell r="DQ62"/>
          <cell r="DR62"/>
          <cell r="DS62"/>
          <cell r="DT62"/>
          <cell r="DU62" t="e">
            <v>#VALUE!</v>
          </cell>
          <cell r="DW62"/>
          <cell r="DX62"/>
          <cell r="DY62"/>
          <cell r="DZ62"/>
          <cell r="EA62"/>
          <cell r="EB62"/>
          <cell r="EC62" t="str">
            <v>ตัด</v>
          </cell>
          <cell r="ED62"/>
          <cell r="EG62"/>
          <cell r="EH62"/>
          <cell r="EI62"/>
        </row>
        <row r="63">
          <cell r="B63">
            <v>0</v>
          </cell>
          <cell r="C63"/>
          <cell r="E63"/>
          <cell r="F63"/>
          <cell r="G63">
            <v>20</v>
          </cell>
          <cell r="H63">
            <v>37</v>
          </cell>
          <cell r="I63" t="str">
            <v>ขาว</v>
          </cell>
          <cell r="J63"/>
          <cell r="L63">
            <v>70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/>
          <cell r="AB63">
            <v>0</v>
          </cell>
          <cell r="AC63">
            <v>0</v>
          </cell>
          <cell r="AD63"/>
          <cell r="AG63"/>
          <cell r="AI63" t="str">
            <v>ระบุในSD</v>
          </cell>
          <cell r="AJ63"/>
          <cell r="AL63">
            <v>0</v>
          </cell>
          <cell r="AM63"/>
          <cell r="AN63">
            <v>0</v>
          </cell>
          <cell r="AO63" t="str">
            <v>WSWT2025700</v>
          </cell>
          <cell r="AQ63">
            <v>55181.5</v>
          </cell>
          <cell r="AR63">
            <v>14387</v>
          </cell>
          <cell r="AS63">
            <v>40794.5</v>
          </cell>
          <cell r="AT63">
            <v>0</v>
          </cell>
          <cell r="AU63">
            <v>0</v>
          </cell>
          <cell r="BZ63" t="str">
            <v>WRWT25800/WRWT25650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/>
          <cell r="EI63">
            <v>0</v>
          </cell>
        </row>
        <row r="64">
          <cell r="B64" t="str">
            <v>MK68-000334</v>
          </cell>
          <cell r="C64">
            <v>45721</v>
          </cell>
          <cell r="E64" t="str">
            <v>บจก.อินเทคค์ โกลบอล</v>
          </cell>
          <cell r="F64" t="str">
            <v>เพอเฟคค์ 000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 t="str">
            <v>รอแจ้ง</v>
          </cell>
          <cell r="Z64" t="str">
            <v>มัด80 ใช้สายรัด</v>
          </cell>
          <cell r="AA64">
            <v>971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971</v>
          </cell>
          <cell r="AM64">
            <v>10610</v>
          </cell>
          <cell r="AN64">
            <v>0</v>
          </cell>
          <cell r="AO64" t="str">
            <v>WSWT2025800SM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 t="str">
            <v>รอแจ้ง</v>
          </cell>
          <cell r="DP64" t="e">
            <v>#VALUE!</v>
          </cell>
          <cell r="DQ64" t="e">
            <v>#VALUE!</v>
          </cell>
          <cell r="DR64" t="e">
            <v>#VALUE!</v>
          </cell>
          <cell r="DS64" t="e">
            <v>#VALUE!</v>
          </cell>
          <cell r="DT64" t="e">
            <v>#VALUE!</v>
          </cell>
          <cell r="DU64" t="e">
            <v>#VALUE!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MK68-000334</v>
          </cell>
          <cell r="C65">
            <v>45721</v>
          </cell>
          <cell r="E65" t="str">
            <v>บจก.อินเทคค์ โกลบอล</v>
          </cell>
          <cell r="F65" t="str">
            <v>เพอเฟคค์ 911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 t="str">
            <v>รอแจ้ง</v>
          </cell>
          <cell r="Z65" t="str">
            <v>มัด80 ใช้สายรัด</v>
          </cell>
          <cell r="AA65">
            <v>111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111</v>
          </cell>
          <cell r="AM65">
            <v>5600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 t="str">
            <v>รอแจ้ง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MK68-000398</v>
          </cell>
          <cell r="C66">
            <v>45729</v>
          </cell>
          <cell r="E66" t="str">
            <v>บจก.มารีน ลีดเดอร์</v>
          </cell>
          <cell r="F66" t="str">
            <v>Rocky Quick lime</v>
          </cell>
          <cell r="G66">
            <v>20</v>
          </cell>
          <cell r="H66">
            <v>30</v>
          </cell>
          <cell r="I66" t="str">
            <v>ขาว</v>
          </cell>
          <cell r="J66" t="str">
            <v>ใส</v>
          </cell>
          <cell r="L66">
            <v>80</v>
          </cell>
          <cell r="M66" t="str">
            <v>±</v>
          </cell>
          <cell r="N66">
            <v>5</v>
          </cell>
          <cell r="R66" t="str">
            <v>จับจีบ5"</v>
          </cell>
          <cell r="T66">
            <v>21</v>
          </cell>
          <cell r="U66">
            <v>33</v>
          </cell>
          <cell r="V66">
            <v>40</v>
          </cell>
          <cell r="X66" t="str">
            <v>รอส่ง</v>
          </cell>
          <cell r="Z66" t="str">
            <v>500กระสอบ</v>
          </cell>
          <cell r="AA66">
            <v>10000</v>
          </cell>
          <cell r="AB66">
            <v>0.51290839353600004</v>
          </cell>
          <cell r="AC66">
            <v>0</v>
          </cell>
          <cell r="AD66">
            <v>0.51290839353600004</v>
          </cell>
          <cell r="AG66"/>
          <cell r="AI66"/>
          <cell r="AJ66">
            <v>9970</v>
          </cell>
          <cell r="AL66">
            <v>30</v>
          </cell>
          <cell r="AM66">
            <v>10500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P8</v>
          </cell>
          <cell r="DM66">
            <v>4</v>
          </cell>
          <cell r="DN66" t="str">
            <v>รอส่ง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 t="e">
            <v>#VALUE!</v>
          </cell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MK67-001533</v>
          </cell>
          <cell r="C67">
            <v>45611</v>
          </cell>
          <cell r="E67" t="str">
            <v>บจก.อินเทคค์ โกลบอล</v>
          </cell>
          <cell r="F67" t="str">
            <v>เฟิร์สช้อย 914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 t="str">
            <v>รอแจ้ง</v>
          </cell>
          <cell r="Z67" t="str">
            <v>มัด80 ใช้สายรัด</v>
          </cell>
          <cell r="AA67">
            <v>67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67</v>
          </cell>
          <cell r="AL67">
            <v>0</v>
          </cell>
          <cell r="AM67">
            <v>80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 t="str">
            <v>รอแจ้ง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MK68-000337</v>
          </cell>
          <cell r="C68">
            <v>45721</v>
          </cell>
          <cell r="E68" t="str">
            <v>บจก.อินเทคค์ โกลบอล</v>
          </cell>
          <cell r="F68" t="str">
            <v>เพอเฟคค์ 916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395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395</v>
          </cell>
          <cell r="AM68">
            <v>11050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MK68-000341</v>
          </cell>
          <cell r="C69">
            <v>45721</v>
          </cell>
          <cell r="E69" t="str">
            <v>บจก.อินเทคค์ โกลบอล</v>
          </cell>
          <cell r="F69" t="str">
            <v>สุบรรณ 222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 t="str">
            <v>รอแจ้ง</v>
          </cell>
          <cell r="Z69" t="str">
            <v>มัด80 ใช้สายรัด</v>
          </cell>
          <cell r="AA69">
            <v>235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235</v>
          </cell>
          <cell r="AM69">
            <v>6066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รอแจ้ง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MK68-000064</v>
          </cell>
          <cell r="C70">
            <v>45667</v>
          </cell>
          <cell r="E70" t="str">
            <v>บจก.เอพีเอ็ม อะโกร</v>
          </cell>
          <cell r="F70" t="str">
            <v>ฟิล กู๊ด พี6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 t="str">
            <v>รอส่ง</v>
          </cell>
          <cell r="Z70" t="str">
            <v>500กระสอบแบน</v>
          </cell>
          <cell r="AA70">
            <v>2432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2432</v>
          </cell>
          <cell r="AL70">
            <v>0</v>
          </cell>
          <cell r="AM70"/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รอส่ง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MK68-000341</v>
          </cell>
          <cell r="C71">
            <v>45721</v>
          </cell>
          <cell r="E71" t="str">
            <v>บจก.อินเทคค์ โกลบอล</v>
          </cell>
          <cell r="F71" t="str">
            <v>สุบรรณ 111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734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734</v>
          </cell>
          <cell r="AM71">
            <v>5520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 </v>
          </cell>
          <cell r="EG71"/>
          <cell r="EH71"/>
          <cell r="EI71"/>
        </row>
        <row r="72">
          <cell r="B72" t="str">
            <v>MK68-000088</v>
          </cell>
          <cell r="C72">
            <v>45674</v>
          </cell>
          <cell r="E72" t="str">
            <v>บจก.อินเทคค์ โกลบอล</v>
          </cell>
          <cell r="F72" t="str">
            <v>เพอเฟคค์ 914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จับจีบ4"</v>
          </cell>
          <cell r="T72" t="str">
            <v>ไม่สวมถุงใน</v>
          </cell>
          <cell r="U72"/>
          <cell r="V72"/>
          <cell r="X72">
            <v>45752</v>
          </cell>
          <cell r="Z72" t="str">
            <v>มัด80 ใช้สายรัด</v>
          </cell>
          <cell r="AA72">
            <v>811</v>
          </cell>
          <cell r="AB72">
            <v>0</v>
          </cell>
          <cell r="AC72">
            <v>0</v>
          </cell>
          <cell r="AD72">
            <v>0</v>
          </cell>
          <cell r="AG72">
            <v>0</v>
          </cell>
          <cell r="AI72" t="str">
            <v>ห้ามขาด-ห้ามเกิน</v>
          </cell>
          <cell r="AJ72">
            <v>0</v>
          </cell>
          <cell r="AL72">
            <v>811</v>
          </cell>
          <cell r="AM72">
            <v>0</v>
          </cell>
          <cell r="AN72">
            <v>851.55000000000007</v>
          </cell>
          <cell r="AO72" t="str">
            <v>WSWT2025800SM</v>
          </cell>
          <cell r="AQ72">
            <v>849.72525000000007</v>
          </cell>
          <cell r="AR72">
            <v>0</v>
          </cell>
          <cell r="AS72">
            <v>849.72525000000007</v>
          </cell>
          <cell r="AT72">
            <v>0</v>
          </cell>
          <cell r="AU72">
            <v>849.72525000000007</v>
          </cell>
          <cell r="BZ72" t="str">
            <v>WRWT25850/WRWT25850</v>
          </cell>
          <cell r="CA72">
            <v>64.201463333333322</v>
          </cell>
          <cell r="DL72" t="str">
            <v>P6</v>
          </cell>
          <cell r="DM72">
            <v>4</v>
          </cell>
          <cell r="DN72">
            <v>45752</v>
          </cell>
          <cell r="DP72">
            <v>45747</v>
          </cell>
          <cell r="DQ72">
            <v>45748</v>
          </cell>
          <cell r="DR72">
            <v>45741</v>
          </cell>
          <cell r="DS72">
            <v>45749</v>
          </cell>
          <cell r="DT72">
            <v>45750</v>
          </cell>
          <cell r="DU72">
            <v>45751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MK68-000336</v>
          </cell>
          <cell r="C73">
            <v>45721</v>
          </cell>
          <cell r="E73" t="str">
            <v>บจก.อินเทคค์ โกลบอล</v>
          </cell>
          <cell r="F73" t="str">
            <v>เพอเฟคค์ 914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จับจีบ4"</v>
          </cell>
          <cell r="T73" t="str">
            <v>ไม่สวมถุงใน</v>
          </cell>
          <cell r="U73"/>
          <cell r="V73"/>
          <cell r="X73">
            <v>45752</v>
          </cell>
          <cell r="Z73" t="str">
            <v>มัด80 ใช้สายรัด</v>
          </cell>
          <cell r="AA73">
            <v>10320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10320</v>
          </cell>
          <cell r="AM73"/>
          <cell r="AN73">
            <v>10836</v>
          </cell>
          <cell r="AO73" t="str">
            <v>WSWT2025800SM</v>
          </cell>
          <cell r="AQ73">
            <v>10812.78</v>
          </cell>
          <cell r="AR73">
            <v>8000</v>
          </cell>
          <cell r="AS73">
            <v>2812.7800000000007</v>
          </cell>
          <cell r="AT73">
            <v>0</v>
          </cell>
          <cell r="AU73">
            <v>10812.78</v>
          </cell>
          <cell r="BZ73" t="str">
            <v>WRWT25850/WRWT25850</v>
          </cell>
          <cell r="CA73">
            <v>212.52115555555557</v>
          </cell>
          <cell r="DL73" t="str">
            <v>P6</v>
          </cell>
          <cell r="DM73">
            <v>4</v>
          </cell>
          <cell r="DN73">
            <v>45752</v>
          </cell>
          <cell r="DP73">
            <v>45747</v>
          </cell>
          <cell r="DQ73">
            <v>45748</v>
          </cell>
          <cell r="DR73">
            <v>45741</v>
          </cell>
          <cell r="DS73">
            <v>45749</v>
          </cell>
          <cell r="DT73">
            <v>45750</v>
          </cell>
          <cell r="DU73">
            <v>45751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MK68-000335</v>
          </cell>
          <cell r="C74">
            <v>45721</v>
          </cell>
          <cell r="E74" t="str">
            <v>บจก.อินเทคค์ โกลบอล</v>
          </cell>
          <cell r="F74" t="str">
            <v>เพอเฟคค์ 913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จับจีบ4"</v>
          </cell>
          <cell r="T74" t="str">
            <v>ไม่สวมถุงใน</v>
          </cell>
          <cell r="U74"/>
          <cell r="V74"/>
          <cell r="X74">
            <v>45752</v>
          </cell>
          <cell r="Z74" t="str">
            <v>มัด80 ใช้สายรัด</v>
          </cell>
          <cell r="AA74">
            <v>7710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5040</v>
          </cell>
          <cell r="AL74">
            <v>2670</v>
          </cell>
          <cell r="AM74">
            <v>23120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45752</v>
          </cell>
          <cell r="DP74">
            <v>45747</v>
          </cell>
          <cell r="DQ74">
            <v>45748</v>
          </cell>
          <cell r="DR74">
            <v>45741</v>
          </cell>
          <cell r="DS74">
            <v>45749</v>
          </cell>
          <cell r="DT74">
            <v>45750</v>
          </cell>
          <cell r="DU74">
            <v>45751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 </v>
          </cell>
          <cell r="EG74"/>
          <cell r="EH74"/>
          <cell r="EI74"/>
        </row>
        <row r="75">
          <cell r="B75" t="str">
            <v>MK68-000442</v>
          </cell>
          <cell r="C75">
            <v>45738</v>
          </cell>
          <cell r="E75" t="str">
            <v>บจก.เอพีเอ็ม อะโกร</v>
          </cell>
          <cell r="F75" t="str">
            <v>วี-ฟีด วี 01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45752</v>
          </cell>
          <cell r="Z75" t="str">
            <v>500กระสอบแบน</v>
          </cell>
          <cell r="AA75">
            <v>3000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3000</v>
          </cell>
          <cell r="AM75">
            <v>3300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45752</v>
          </cell>
          <cell r="DP75">
            <v>45747</v>
          </cell>
          <cell r="DQ75">
            <v>45748</v>
          </cell>
          <cell r="DR75">
            <v>45741</v>
          </cell>
          <cell r="DS75">
            <v>45749</v>
          </cell>
          <cell r="DT75">
            <v>45750</v>
          </cell>
          <cell r="DU75">
            <v>45751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MK68-000445</v>
          </cell>
          <cell r="C76">
            <v>45738</v>
          </cell>
          <cell r="E76" t="str">
            <v>บจก.เอพีเอ็ม อะโกร</v>
          </cell>
          <cell r="F76" t="str">
            <v>วี-ฟีด วี 04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45752</v>
          </cell>
          <cell r="Z76" t="str">
            <v>500กระสอบแบน</v>
          </cell>
          <cell r="AA76">
            <v>4000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4000</v>
          </cell>
          <cell r="AM76">
            <v>4300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45752</v>
          </cell>
          <cell r="DP76">
            <v>45747</v>
          </cell>
          <cell r="DQ76">
            <v>45748</v>
          </cell>
          <cell r="DR76">
            <v>45741</v>
          </cell>
          <cell r="DS76">
            <v>45749</v>
          </cell>
          <cell r="DT76">
            <v>45750</v>
          </cell>
          <cell r="DU76">
            <v>45751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>รอART</v>
          </cell>
          <cell r="EG76"/>
          <cell r="EH76"/>
          <cell r="EI76"/>
        </row>
        <row r="77">
          <cell r="B77" t="str">
            <v>MK68-000254</v>
          </cell>
          <cell r="C77">
            <v>45706</v>
          </cell>
          <cell r="E77" t="str">
            <v>บจก.เอพีเอ็ม อะโกร</v>
          </cell>
          <cell r="F77" t="str">
            <v>ยูฟีด ดี3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45754</v>
          </cell>
          <cell r="Z77" t="str">
            <v>500กระสอบแบน</v>
          </cell>
          <cell r="AA77">
            <v>3000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3000</v>
          </cell>
          <cell r="AM77"/>
          <cell r="AN77">
            <v>3150</v>
          </cell>
          <cell r="AO77" t="str">
            <v>WSWT2025800SM</v>
          </cell>
          <cell r="AQ77">
            <v>3310.89</v>
          </cell>
          <cell r="AR77">
            <v>2000</v>
          </cell>
          <cell r="AS77">
            <v>1310.8899999999999</v>
          </cell>
          <cell r="AT77">
            <v>2000</v>
          </cell>
          <cell r="AU77">
            <v>1310.8899999999999</v>
          </cell>
          <cell r="BZ77" t="str">
            <v>WRWT25850/WRWT25850</v>
          </cell>
          <cell r="CA77">
            <v>99.045022222222215</v>
          </cell>
          <cell r="DL77" t="str">
            <v>P6</v>
          </cell>
          <cell r="DM77">
            <v>4</v>
          </cell>
          <cell r="DN77">
            <v>45754</v>
          </cell>
          <cell r="DP77">
            <v>45749</v>
          </cell>
          <cell r="DQ77">
            <v>45750</v>
          </cell>
          <cell r="DR77">
            <v>45743</v>
          </cell>
          <cell r="DS77">
            <v>45751</v>
          </cell>
          <cell r="DT77">
            <v>45752</v>
          </cell>
          <cell r="DU77">
            <v>45753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MK68-000451</v>
          </cell>
          <cell r="C78">
            <v>45741</v>
          </cell>
          <cell r="E78" t="str">
            <v>บจก.เอพีเอ็ม อะโกร</v>
          </cell>
          <cell r="F78" t="str">
            <v>วี-ฟีด วี 06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45754</v>
          </cell>
          <cell r="Z78" t="str">
            <v>500กระสอบแบน</v>
          </cell>
          <cell r="AA78">
            <v>4000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4000</v>
          </cell>
          <cell r="AM78">
            <v>4390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45754</v>
          </cell>
          <cell r="DP78">
            <v>45749</v>
          </cell>
          <cell r="DQ78">
            <v>45750</v>
          </cell>
          <cell r="DR78">
            <v>45743</v>
          </cell>
          <cell r="DS78">
            <v>45751</v>
          </cell>
          <cell r="DT78">
            <v>45752</v>
          </cell>
          <cell r="DU78">
            <v>45753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MK68-000424</v>
          </cell>
          <cell r="C79">
            <v>45734</v>
          </cell>
          <cell r="E79" t="str">
            <v>บจก.วีซีเอฟ</v>
          </cell>
          <cell r="F79" t="str">
            <v>SPEED PLUS 111 เขมร</v>
          </cell>
          <cell r="G79">
            <v>20</v>
          </cell>
          <cell r="H79">
            <v>37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45757</v>
          </cell>
          <cell r="Z79" t="str">
            <v>500กระสอบแบน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 xml:space="preserve">ห้ามเกิน </v>
          </cell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WSWT2025800SM</v>
          </cell>
          <cell r="AQ79">
            <v>5378.4500000000007</v>
          </cell>
          <cell r="AR79">
            <v>5378.4500000000007</v>
          </cell>
          <cell r="AS79">
            <v>0</v>
          </cell>
          <cell r="AT79">
            <v>5378.4500000000007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45757</v>
          </cell>
          <cell r="DP79">
            <v>45752</v>
          </cell>
          <cell r="DQ79">
            <v>45753</v>
          </cell>
          <cell r="DR79">
            <v>45746</v>
          </cell>
          <cell r="DS79">
            <v>45754</v>
          </cell>
          <cell r="DT79">
            <v>45755</v>
          </cell>
          <cell r="DU79">
            <v>45756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 </v>
          </cell>
          <cell r="EG79"/>
          <cell r="EH79"/>
          <cell r="EI79"/>
        </row>
        <row r="80">
          <cell r="B80" t="str">
            <v>MK68-000424</v>
          </cell>
          <cell r="C80">
            <v>45734</v>
          </cell>
          <cell r="E80" t="str">
            <v>บจก.วีซีเอฟ</v>
          </cell>
          <cell r="F80" t="str">
            <v>SPEED PLUS 333 ลาว</v>
          </cell>
          <cell r="G80">
            <v>20</v>
          </cell>
          <cell r="H80">
            <v>37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45757</v>
          </cell>
          <cell r="Z80" t="str">
            <v>500กระสอบแบน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 xml:space="preserve">ห้ามเกิน </v>
          </cell>
          <cell r="AJ80">
            <v>0</v>
          </cell>
          <cell r="AL80">
            <v>5000</v>
          </cell>
          <cell r="AM80">
            <v>5000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45757</v>
          </cell>
          <cell r="DP80">
            <v>45752</v>
          </cell>
          <cell r="DQ80">
            <v>45753</v>
          </cell>
          <cell r="DR80">
            <v>45746</v>
          </cell>
          <cell r="DS80">
            <v>45754</v>
          </cell>
          <cell r="DT80">
            <v>45755</v>
          </cell>
          <cell r="DU80">
            <v>45756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MK68-000424</v>
          </cell>
          <cell r="C81">
            <v>45734</v>
          </cell>
          <cell r="E81" t="str">
            <v>บจก.วีซีเอฟ</v>
          </cell>
          <cell r="F81" t="str">
            <v>SPEED PLUS 444 ลาว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45757</v>
          </cell>
          <cell r="Z81" t="str">
            <v>500กระสอบแบน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 xml:space="preserve">ห้ามเกิน 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WSWT2025800SM</v>
          </cell>
          <cell r="AQ81">
            <v>5378.4500000000007</v>
          </cell>
          <cell r="AR81">
            <v>0</v>
          </cell>
          <cell r="AS81">
            <v>5378.4500000000007</v>
          </cell>
          <cell r="AT81">
            <v>0</v>
          </cell>
          <cell r="AU81">
            <v>5378.4500000000007</v>
          </cell>
          <cell r="BZ81" t="str">
            <v>WRWT25850/WRWT25850</v>
          </cell>
          <cell r="CA81">
            <v>406.37177777777782</v>
          </cell>
          <cell r="DL81" t="str">
            <v>P6</v>
          </cell>
          <cell r="DM81">
            <v>4</v>
          </cell>
          <cell r="DN81">
            <v>45757</v>
          </cell>
          <cell r="DP81">
            <v>45752</v>
          </cell>
          <cell r="DQ81">
            <v>45753</v>
          </cell>
          <cell r="DR81">
            <v>45746</v>
          </cell>
          <cell r="DS81">
            <v>45754</v>
          </cell>
          <cell r="DT81">
            <v>45755</v>
          </cell>
          <cell r="DU81">
            <v>45756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MK68-000429</v>
          </cell>
          <cell r="C82">
            <v>45734</v>
          </cell>
          <cell r="E82" t="str">
            <v>บจก.วีซีเอฟ</v>
          </cell>
          <cell r="F82" t="str">
            <v>SPEED PLUS 333 เขมร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45757</v>
          </cell>
          <cell r="Z82" t="str">
            <v>500กระสอบแบน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 xml:space="preserve">ห้ามเกิน </v>
          </cell>
          <cell r="AJ82">
            <v>0</v>
          </cell>
          <cell r="AL82">
            <v>5000</v>
          </cell>
          <cell r="AM82">
            <v>5000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45757</v>
          </cell>
          <cell r="DP82">
            <v>45752</v>
          </cell>
          <cell r="DQ82">
            <v>45753</v>
          </cell>
          <cell r="DR82">
            <v>45746</v>
          </cell>
          <cell r="DS82">
            <v>45754</v>
          </cell>
          <cell r="DT82">
            <v>45755</v>
          </cell>
          <cell r="DU82">
            <v>45756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MK68-000494</v>
          </cell>
          <cell r="C83">
            <v>45750</v>
          </cell>
          <cell r="E83" t="str">
            <v>บจก.วีซีเอฟ</v>
          </cell>
          <cell r="F83" t="str">
            <v>JET153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45770</v>
          </cell>
          <cell r="Z83" t="str">
            <v>500กระสอบแบน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 xml:space="preserve">ห้ามเกิน 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WSWT2025800SM</v>
          </cell>
          <cell r="AQ83">
            <v>5378.4500000000007</v>
          </cell>
          <cell r="AR83">
            <v>0</v>
          </cell>
          <cell r="AS83">
            <v>5378.4500000000007</v>
          </cell>
          <cell r="AT83">
            <v>0</v>
          </cell>
          <cell r="AU83">
            <v>5378.4500000000007</v>
          </cell>
          <cell r="BZ83" t="str">
            <v>WRWT25850/WRWT25850</v>
          </cell>
          <cell r="CA83">
            <v>406.37177777777782</v>
          </cell>
          <cell r="DL83" t="str">
            <v>P6</v>
          </cell>
          <cell r="DM83">
            <v>4</v>
          </cell>
          <cell r="DN83">
            <v>45770</v>
          </cell>
          <cell r="DP83">
            <v>45765</v>
          </cell>
          <cell r="DQ83">
            <v>45766</v>
          </cell>
          <cell r="DR83">
            <v>45759</v>
          </cell>
          <cell r="DS83">
            <v>45767</v>
          </cell>
          <cell r="DT83">
            <v>45768</v>
          </cell>
          <cell r="DU83">
            <v>45769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MK68-000496</v>
          </cell>
          <cell r="C84">
            <v>45750</v>
          </cell>
          <cell r="E84" t="str">
            <v>บจก.วีซีเอฟ</v>
          </cell>
          <cell r="F84" t="str">
            <v>JET405โปรตีน18%</v>
          </cell>
          <cell r="G84">
            <v>20</v>
          </cell>
          <cell r="H84">
            <v>37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45772</v>
          </cell>
          <cell r="Z84" t="str">
            <v>500กระสอบแบน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 xml:space="preserve">ห้ามเกิน </v>
          </cell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WSWT2025800SM</v>
          </cell>
          <cell r="AQ84">
            <v>10756.900000000001</v>
          </cell>
          <cell r="AR84">
            <v>0</v>
          </cell>
          <cell r="AS84">
            <v>10756.900000000001</v>
          </cell>
          <cell r="AT84">
            <v>0</v>
          </cell>
          <cell r="AU84">
            <v>10756.900000000001</v>
          </cell>
          <cell r="BZ84" t="str">
            <v>WRWT25850/WRWT25850</v>
          </cell>
          <cell r="CA84">
            <v>812.74355555555564</v>
          </cell>
          <cell r="DL84" t="str">
            <v>P6</v>
          </cell>
          <cell r="DM84">
            <v>4</v>
          </cell>
          <cell r="DN84">
            <v>45772</v>
          </cell>
          <cell r="DP84">
            <v>45767</v>
          </cell>
          <cell r="DQ84">
            <v>45768</v>
          </cell>
          <cell r="DR84">
            <v>45761</v>
          </cell>
          <cell r="DS84">
            <v>45769</v>
          </cell>
          <cell r="DT84">
            <v>45770</v>
          </cell>
          <cell r="DU84">
            <v>45771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MK68-000496</v>
          </cell>
          <cell r="C85">
            <v>45750</v>
          </cell>
          <cell r="E85" t="str">
            <v>บจก.วีซีเอฟ</v>
          </cell>
          <cell r="F85" t="str">
            <v>JET405โปรตีน16%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45772</v>
          </cell>
          <cell r="Z85" t="str">
            <v>500กระสอบแบน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 xml:space="preserve">ห้ามเกิน </v>
          </cell>
          <cell r="AJ85">
            <v>0</v>
          </cell>
          <cell r="AL85">
            <v>10000</v>
          </cell>
          <cell r="AM85"/>
          <cell r="AN85">
            <v>10500</v>
          </cell>
          <cell r="AO85" t="str">
            <v>WSWT2025800SM</v>
          </cell>
          <cell r="AQ85">
            <v>10756.900000000001</v>
          </cell>
          <cell r="AR85">
            <v>0</v>
          </cell>
          <cell r="AS85">
            <v>10756.900000000001</v>
          </cell>
          <cell r="AT85">
            <v>0</v>
          </cell>
          <cell r="AU85">
            <v>10756.900000000001</v>
          </cell>
          <cell r="BZ85" t="str">
            <v>WRWT25850/WRWT25850</v>
          </cell>
          <cell r="CA85">
            <v>812.74355555555564</v>
          </cell>
          <cell r="DL85" t="str">
            <v>P6</v>
          </cell>
          <cell r="DM85">
            <v>4</v>
          </cell>
          <cell r="DN85">
            <v>45772</v>
          </cell>
          <cell r="DP85">
            <v>45767</v>
          </cell>
          <cell r="DQ85">
            <v>45768</v>
          </cell>
          <cell r="DR85">
            <v>45761</v>
          </cell>
          <cell r="DS85">
            <v>45769</v>
          </cell>
          <cell r="DT85">
            <v>45770</v>
          </cell>
          <cell r="DU85">
            <v>45771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MK68-000494</v>
          </cell>
          <cell r="C86">
            <v>45750</v>
          </cell>
          <cell r="E86" t="str">
            <v>บจก.วีซีเอฟ</v>
          </cell>
          <cell r="F86" t="str">
            <v>R FEED 405A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45770</v>
          </cell>
          <cell r="Z86" t="str">
            <v>500กระสอบแบน</v>
          </cell>
          <cell r="AA86">
            <v>10000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 xml:space="preserve">ห้ามเกิน </v>
          </cell>
          <cell r="AJ86">
            <v>0</v>
          </cell>
          <cell r="AL86">
            <v>10000</v>
          </cell>
          <cell r="AM86"/>
          <cell r="AN86">
            <v>10500</v>
          </cell>
          <cell r="AO86" t="str">
            <v>WSWT2025800SM</v>
          </cell>
          <cell r="AQ86">
            <v>10756.900000000001</v>
          </cell>
          <cell r="AR86">
            <v>0</v>
          </cell>
          <cell r="AS86">
            <v>10756.900000000001</v>
          </cell>
          <cell r="AT86">
            <v>0</v>
          </cell>
          <cell r="AU86">
            <v>10756.900000000001</v>
          </cell>
          <cell r="BZ86" t="str">
            <v>WRWT25850/WRWT25850</v>
          </cell>
          <cell r="CA86">
            <v>812.74355555555564</v>
          </cell>
          <cell r="DL86" t="str">
            <v>P6</v>
          </cell>
          <cell r="DM86">
            <v>4</v>
          </cell>
          <cell r="DN86">
            <v>45770</v>
          </cell>
          <cell r="DP86">
            <v>45765</v>
          </cell>
          <cell r="DQ86">
            <v>45766</v>
          </cell>
          <cell r="DR86">
            <v>45759</v>
          </cell>
          <cell r="DS86">
            <v>45767</v>
          </cell>
          <cell r="DT86">
            <v>45768</v>
          </cell>
          <cell r="DU86">
            <v>45769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MK68-000495</v>
          </cell>
          <cell r="C87">
            <v>45750</v>
          </cell>
          <cell r="E87" t="str">
            <v>บจก.วีซีเอฟ</v>
          </cell>
          <cell r="F87" t="str">
            <v>VC 100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45758</v>
          </cell>
          <cell r="Z87" t="str">
            <v>500กระสอบแบน</v>
          </cell>
          <cell r="AA87">
            <v>20000</v>
          </cell>
          <cell r="AB87">
            <v>0</v>
          </cell>
          <cell r="AC87">
            <v>0</v>
          </cell>
          <cell r="AD87">
            <v>0</v>
          </cell>
          <cell r="AG87"/>
          <cell r="AI87" t="str">
            <v xml:space="preserve">ห้ามเกิน </v>
          </cell>
          <cell r="AJ87">
            <v>0</v>
          </cell>
          <cell r="AL87">
            <v>20000</v>
          </cell>
          <cell r="AM87"/>
          <cell r="AN87">
            <v>21000</v>
          </cell>
          <cell r="AO87" t="str">
            <v>WSWT2025800SM</v>
          </cell>
          <cell r="AQ87">
            <v>21513.800000000003</v>
          </cell>
          <cell r="AR87">
            <v>0</v>
          </cell>
          <cell r="AS87">
            <v>21513.800000000003</v>
          </cell>
          <cell r="AT87">
            <v>0</v>
          </cell>
          <cell r="AU87">
            <v>21513.800000000003</v>
          </cell>
          <cell r="BZ87" t="str">
            <v>WRWT25850/WRWT25850</v>
          </cell>
          <cell r="CA87">
            <v>1625.4871111111113</v>
          </cell>
          <cell r="DL87" t="str">
            <v>P6</v>
          </cell>
          <cell r="DM87">
            <v>4</v>
          </cell>
          <cell r="DN87">
            <v>45758</v>
          </cell>
          <cell r="DP87">
            <v>45753</v>
          </cell>
          <cell r="DQ87">
            <v>45754</v>
          </cell>
          <cell r="DR87">
            <v>45747</v>
          </cell>
          <cell r="DS87">
            <v>45755</v>
          </cell>
          <cell r="DT87">
            <v>45756</v>
          </cell>
          <cell r="DU87">
            <v>45757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MK68-000439</v>
          </cell>
          <cell r="C88">
            <v>45740</v>
          </cell>
          <cell r="E88" t="str">
            <v>บจก.เอพีเอ็ม อะโกร</v>
          </cell>
          <cell r="F88" t="str">
            <v>ฟิล กู๊ด พี4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45758</v>
          </cell>
          <cell r="Z88" t="str">
            <v>500กระสอบแบน</v>
          </cell>
          <cell r="AA88">
            <v>3000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3000</v>
          </cell>
          <cell r="AM88"/>
          <cell r="AN88">
            <v>3150</v>
          </cell>
          <cell r="AO88" t="str">
            <v>WSWT2025800SM</v>
          </cell>
          <cell r="AQ88">
            <v>3310.89</v>
          </cell>
          <cell r="AR88">
            <v>0</v>
          </cell>
          <cell r="AS88">
            <v>3310.89</v>
          </cell>
          <cell r="AT88">
            <v>0</v>
          </cell>
          <cell r="AU88">
            <v>3310.89</v>
          </cell>
          <cell r="BZ88" t="str">
            <v>WRWT25850/WRWT25850</v>
          </cell>
          <cell r="CA88">
            <v>250.15613333333337</v>
          </cell>
          <cell r="DL88" t="str">
            <v>P6</v>
          </cell>
          <cell r="DM88">
            <v>4</v>
          </cell>
          <cell r="DN88">
            <v>45758</v>
          </cell>
          <cell r="DP88">
            <v>45753</v>
          </cell>
          <cell r="DQ88">
            <v>45754</v>
          </cell>
          <cell r="DR88">
            <v>45747</v>
          </cell>
          <cell r="DS88">
            <v>45755</v>
          </cell>
          <cell r="DT88">
            <v>45756</v>
          </cell>
          <cell r="DU88">
            <v>45757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MK68-000456</v>
          </cell>
          <cell r="C89">
            <v>45741</v>
          </cell>
          <cell r="E89" t="str">
            <v>บจก.อินเทคค์ โกลบอล</v>
          </cell>
          <cell r="F89" t="str">
            <v>เพอเฟคค์ 913</v>
          </cell>
          <cell r="G89">
            <v>20</v>
          </cell>
          <cell r="H89">
            <v>36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จับจีบ4"</v>
          </cell>
          <cell r="T89" t="str">
            <v>ไม่สวมถุงใน</v>
          </cell>
          <cell r="U89"/>
          <cell r="V89"/>
          <cell r="X89">
            <v>45764</v>
          </cell>
          <cell r="Z89" t="str">
            <v>มัด80 ใช้สายรัด</v>
          </cell>
          <cell r="AA89">
            <v>10000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</v>
          </cell>
          <cell r="AM89"/>
          <cell r="AN89">
            <v>10500</v>
          </cell>
          <cell r="AO89" t="str">
            <v>WSWT2025800SM</v>
          </cell>
          <cell r="AQ89">
            <v>10477.5</v>
          </cell>
          <cell r="AR89">
            <v>0</v>
          </cell>
          <cell r="AS89">
            <v>10477.5</v>
          </cell>
          <cell r="AT89">
            <v>0</v>
          </cell>
          <cell r="AU89">
            <v>10477.5</v>
          </cell>
          <cell r="BZ89" t="str">
            <v>WRWT25850/WRWT25850</v>
          </cell>
          <cell r="CA89">
            <v>791.63333333333321</v>
          </cell>
          <cell r="DL89" t="str">
            <v>P6</v>
          </cell>
          <cell r="DM89">
            <v>4</v>
          </cell>
          <cell r="DN89">
            <v>45764</v>
          </cell>
          <cell r="DP89">
            <v>45759</v>
          </cell>
          <cell r="DQ89">
            <v>45760</v>
          </cell>
          <cell r="DR89">
            <v>45753</v>
          </cell>
          <cell r="DS89">
            <v>45761</v>
          </cell>
          <cell r="DT89">
            <v>45762</v>
          </cell>
          <cell r="DU89">
            <v>45763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MK68-000450</v>
          </cell>
          <cell r="C90">
            <v>45741</v>
          </cell>
          <cell r="E90" t="str">
            <v>บจก.เอพีเอ็ม อะโกร</v>
          </cell>
          <cell r="F90" t="str">
            <v>วี-ฟีด วี 05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45765</v>
          </cell>
          <cell r="Z90" t="str">
            <v>500กระสอบแบน</v>
          </cell>
          <cell r="AA90">
            <v>4000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4000</v>
          </cell>
          <cell r="AM90"/>
          <cell r="AN90">
            <v>4200</v>
          </cell>
          <cell r="AO90" t="str">
            <v>WSWT2025800SM</v>
          </cell>
          <cell r="AQ90">
            <v>4414.5199999999995</v>
          </cell>
          <cell r="AR90">
            <v>0</v>
          </cell>
          <cell r="AS90">
            <v>4414.5199999999995</v>
          </cell>
          <cell r="AT90">
            <v>0</v>
          </cell>
          <cell r="AU90">
            <v>4414.5199999999995</v>
          </cell>
          <cell r="BZ90" t="str">
            <v>WRWT25850/WRWT25850</v>
          </cell>
          <cell r="CA90">
            <v>333.54151111111111</v>
          </cell>
          <cell r="DL90" t="str">
            <v>P6</v>
          </cell>
          <cell r="DM90">
            <v>4</v>
          </cell>
          <cell r="DN90">
            <v>45765</v>
          </cell>
          <cell r="DP90">
            <v>45760</v>
          </cell>
          <cell r="DQ90">
            <v>45761</v>
          </cell>
          <cell r="DR90">
            <v>45754</v>
          </cell>
          <cell r="DS90">
            <v>45762</v>
          </cell>
          <cell r="DT90">
            <v>45763</v>
          </cell>
          <cell r="DU90">
            <v>45764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MK68-000452</v>
          </cell>
          <cell r="C91">
            <v>45741</v>
          </cell>
          <cell r="E91" t="str">
            <v>บจก.เอพีเอ็ม อะโกร</v>
          </cell>
          <cell r="F91" t="str">
            <v>วี-ฟีด วี 07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45765</v>
          </cell>
          <cell r="Z91" t="str">
            <v>500กระสอบแบน</v>
          </cell>
          <cell r="AA91">
            <v>4000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4000</v>
          </cell>
          <cell r="AM91"/>
          <cell r="AN91">
            <v>4200</v>
          </cell>
          <cell r="AO91" t="str">
            <v>WSWT2025800SM</v>
          </cell>
          <cell r="AQ91">
            <v>4414.5199999999995</v>
          </cell>
          <cell r="AR91">
            <v>0</v>
          </cell>
          <cell r="AS91">
            <v>4414.5199999999995</v>
          </cell>
          <cell r="AT91">
            <v>0</v>
          </cell>
          <cell r="AU91">
            <v>4414.5199999999995</v>
          </cell>
          <cell r="BZ91" t="str">
            <v>WRWT25850/WRWT25850</v>
          </cell>
          <cell r="CA91">
            <v>333.54151111111111</v>
          </cell>
          <cell r="DL91" t="str">
            <v>P6</v>
          </cell>
          <cell r="DM91">
            <v>4</v>
          </cell>
          <cell r="DN91">
            <v>45765</v>
          </cell>
          <cell r="DP91">
            <v>45760</v>
          </cell>
          <cell r="DQ91">
            <v>45761</v>
          </cell>
          <cell r="DR91">
            <v>45754</v>
          </cell>
          <cell r="DS91">
            <v>45762</v>
          </cell>
          <cell r="DT91">
            <v>45763</v>
          </cell>
          <cell r="DU91">
            <v>45764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MK68-000498</v>
          </cell>
          <cell r="C92">
            <v>45750</v>
          </cell>
          <cell r="E92" t="str">
            <v>บจก.วีซีเอฟ</v>
          </cell>
          <cell r="F92" t="str">
            <v>SPEED PLUS 222 เขมร</v>
          </cell>
          <cell r="G92">
            <v>20</v>
          </cell>
          <cell r="H92">
            <v>37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45768</v>
          </cell>
          <cell r="Z92" t="str">
            <v>500กระสอบแบน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 t="str">
            <v xml:space="preserve">ห้ามเกิน </v>
          </cell>
          <cell r="AJ92">
            <v>0</v>
          </cell>
          <cell r="AL92">
            <v>5000</v>
          </cell>
          <cell r="AM92"/>
          <cell r="AN92">
            <v>5250</v>
          </cell>
          <cell r="AO92" t="str">
            <v>WSWT2025800SM</v>
          </cell>
          <cell r="AQ92">
            <v>5378.4500000000007</v>
          </cell>
          <cell r="AR92">
            <v>0</v>
          </cell>
          <cell r="AS92">
            <v>5378.4500000000007</v>
          </cell>
          <cell r="AT92">
            <v>0</v>
          </cell>
          <cell r="AU92">
            <v>5378.4500000000007</v>
          </cell>
          <cell r="BZ92" t="str">
            <v>WRWT25850/WRWT25850</v>
          </cell>
          <cell r="CA92">
            <v>406.37177777777782</v>
          </cell>
          <cell r="DL92" t="str">
            <v>P6</v>
          </cell>
          <cell r="DM92">
            <v>4</v>
          </cell>
          <cell r="DN92">
            <v>45768</v>
          </cell>
          <cell r="DP92">
            <v>45763</v>
          </cell>
          <cell r="DQ92">
            <v>45764</v>
          </cell>
          <cell r="DR92">
            <v>45757</v>
          </cell>
          <cell r="DS92">
            <v>45765</v>
          </cell>
          <cell r="DT92">
            <v>45766</v>
          </cell>
          <cell r="DU92">
            <v>45767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MK68-000440</v>
          </cell>
          <cell r="C93">
            <v>45740</v>
          </cell>
          <cell r="E93" t="str">
            <v>บจก.เอสพีเอ็ม อาหารสัตว์</v>
          </cell>
          <cell r="F93" t="str">
            <v>นีโอ 05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45776</v>
          </cell>
          <cell r="Z93" t="str">
            <v>500กระสอบแบน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5000</v>
          </cell>
          <cell r="AM93"/>
          <cell r="AN93">
            <v>5250</v>
          </cell>
          <cell r="AO93" t="str">
            <v>WSWT2025800SM</v>
          </cell>
          <cell r="AQ93">
            <v>5518.15</v>
          </cell>
          <cell r="AR93">
            <v>0</v>
          </cell>
          <cell r="AS93">
            <v>5518.15</v>
          </cell>
          <cell r="AT93">
            <v>0</v>
          </cell>
          <cell r="AU93">
            <v>5518.15</v>
          </cell>
          <cell r="BZ93" t="str">
            <v>WRWT25850/WRWT25850</v>
          </cell>
          <cell r="CA93">
            <v>416.92688888888887</v>
          </cell>
          <cell r="DL93" t="str">
            <v>P6</v>
          </cell>
          <cell r="DM93">
            <v>4</v>
          </cell>
          <cell r="DN93">
            <v>45776</v>
          </cell>
          <cell r="DP93">
            <v>45771</v>
          </cell>
          <cell r="DQ93">
            <v>45772</v>
          </cell>
          <cell r="DR93">
            <v>45765</v>
          </cell>
          <cell r="DS93">
            <v>45773</v>
          </cell>
          <cell r="DT93">
            <v>45774</v>
          </cell>
          <cell r="DU93">
            <v>45775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>รอART</v>
          </cell>
          <cell r="EG93"/>
          <cell r="EH93"/>
          <cell r="EI93"/>
        </row>
        <row r="94">
          <cell r="B94" t="str">
            <v>MK68-000441</v>
          </cell>
          <cell r="C94">
            <v>45740</v>
          </cell>
          <cell r="E94" t="str">
            <v>บจก.เอสพีเอ็ม อาหารสัตว์</v>
          </cell>
          <cell r="F94" t="str">
            <v>SPM 312</v>
          </cell>
          <cell r="G94">
            <v>20</v>
          </cell>
          <cell r="H94">
            <v>37</v>
          </cell>
          <cell r="I94" t="str">
            <v>ขาว</v>
          </cell>
          <cell r="J94" t="str">
            <v>ด้าน</v>
          </cell>
          <cell r="L94">
            <v>97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45758</v>
          </cell>
          <cell r="Z94" t="str">
            <v>500กระสอบแบน</v>
          </cell>
          <cell r="AA94">
            <v>3000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3000</v>
          </cell>
          <cell r="AM94"/>
          <cell r="AN94">
            <v>3150</v>
          </cell>
          <cell r="AO94" t="str">
            <v>WSWT2025800SM</v>
          </cell>
          <cell r="AQ94">
            <v>3227.07</v>
          </cell>
          <cell r="AR94">
            <v>0</v>
          </cell>
          <cell r="AS94">
            <v>3227.07</v>
          </cell>
          <cell r="AT94">
            <v>0</v>
          </cell>
          <cell r="AU94">
            <v>3227.07</v>
          </cell>
          <cell r="BZ94" t="str">
            <v>WRWT25850/WRWT25850</v>
          </cell>
          <cell r="CA94">
            <v>243.82306666666665</v>
          </cell>
          <cell r="DL94" t="str">
            <v>P6</v>
          </cell>
          <cell r="DM94">
            <v>4</v>
          </cell>
          <cell r="DN94">
            <v>45758</v>
          </cell>
          <cell r="DP94">
            <v>45753</v>
          </cell>
          <cell r="DQ94">
            <v>45754</v>
          </cell>
          <cell r="DR94">
            <v>45747</v>
          </cell>
          <cell r="DS94">
            <v>45755</v>
          </cell>
          <cell r="DT94">
            <v>45756</v>
          </cell>
          <cell r="DU94">
            <v>45757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>รอART</v>
          </cell>
          <cell r="EG94"/>
          <cell r="EH94"/>
          <cell r="EI94"/>
        </row>
        <row r="95">
          <cell r="B95" t="str">
            <v>ประมาณการ</v>
          </cell>
          <cell r="C95" t="str">
            <v>ประมาณการ</v>
          </cell>
          <cell r="E95" t="str">
            <v>บจก.อินเทคค์ โกลบอล</v>
          </cell>
          <cell r="F95" t="str">
            <v>รอแบบ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>
            <v>45777</v>
          </cell>
          <cell r="Z95" t="str">
            <v>มัด80 ใช้สายรัด</v>
          </cell>
          <cell r="AA95">
            <v>120000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120000</v>
          </cell>
          <cell r="AM95"/>
          <cell r="AN95">
            <v>126000</v>
          </cell>
          <cell r="AO95" t="str">
            <v>WSWT2025800SM</v>
          </cell>
          <cell r="AQ95">
            <v>125730.00000000001</v>
          </cell>
          <cell r="AR95">
            <v>0</v>
          </cell>
          <cell r="AS95">
            <v>125730.00000000001</v>
          </cell>
          <cell r="AT95">
            <v>0</v>
          </cell>
          <cell r="AU95">
            <v>125730.00000000001</v>
          </cell>
          <cell r="BZ95" t="str">
            <v>WRWT25850/WRWT25850</v>
          </cell>
          <cell r="CA95">
            <v>9499.5999999999985</v>
          </cell>
          <cell r="DL95" t="str">
            <v>P6</v>
          </cell>
          <cell r="DM95">
            <v>4</v>
          </cell>
          <cell r="DN95">
            <v>45777</v>
          </cell>
          <cell r="DP95">
            <v>45772</v>
          </cell>
          <cell r="DQ95">
            <v>45773</v>
          </cell>
          <cell r="DR95">
            <v>45766</v>
          </cell>
          <cell r="DS95">
            <v>45774</v>
          </cell>
          <cell r="DT95">
            <v>45775</v>
          </cell>
          <cell r="DU95">
            <v>45776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บจก.เอสพีเอ็ม อาหารสัตว์</v>
          </cell>
          <cell r="F96" t="str">
            <v>รอแบบ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500กระสอบแบน</v>
          </cell>
          <cell r="AA96">
            <v>20000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20000</v>
          </cell>
          <cell r="AM96"/>
          <cell r="AN96">
            <v>21000</v>
          </cell>
          <cell r="AO96" t="str">
            <v>WSWT2025800SM</v>
          </cell>
          <cell r="AQ96">
            <v>22072.6</v>
          </cell>
          <cell r="AR96">
            <v>0</v>
          </cell>
          <cell r="AS96">
            <v>22072.6</v>
          </cell>
          <cell r="AT96">
            <v>0</v>
          </cell>
          <cell r="AU96">
            <v>22072.6</v>
          </cell>
          <cell r="BZ96" t="str">
            <v>WRWT25850/WRWT25850</v>
          </cell>
          <cell r="CA96">
            <v>1667.7075555555555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MK68-000241</v>
          </cell>
          <cell r="C97">
            <v>45705</v>
          </cell>
          <cell r="E97" t="str">
            <v>บจก.อินเทคค์ โกลบอล</v>
          </cell>
          <cell r="F97" t="str">
            <v>เฟิร์สช้อย 911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มัด80 ใช้สายรัด</v>
          </cell>
          <cell r="AA97">
            <v>122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>เลาะ 1000+ลบสี400</v>
          </cell>
          <cell r="AJ97">
            <v>0</v>
          </cell>
          <cell r="AL97">
            <v>122</v>
          </cell>
          <cell r="AM97">
            <v>11870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ประมาณการ</v>
          </cell>
          <cell r="C98" t="str">
            <v>ประมาณการ</v>
          </cell>
          <cell r="E98" t="str">
            <v>บจก.ไทยธรรมดี</v>
          </cell>
          <cell r="F98" t="str">
            <v>รอแบบ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ด้าน</v>
          </cell>
          <cell r="L98">
            <v>97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500กระสอบ</v>
          </cell>
          <cell r="AA98">
            <v>40000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40000</v>
          </cell>
          <cell r="AM98"/>
          <cell r="AN98">
            <v>42000</v>
          </cell>
          <cell r="AO98" t="str">
            <v>WSWT2025800SM</v>
          </cell>
          <cell r="AQ98">
            <v>43027.600000000006</v>
          </cell>
          <cell r="AR98">
            <v>0</v>
          </cell>
          <cell r="AS98">
            <v>43027.600000000006</v>
          </cell>
          <cell r="AT98">
            <v>0</v>
          </cell>
          <cell r="AU98">
            <v>43027.600000000006</v>
          </cell>
          <cell r="BZ98" t="str">
            <v>WRWT25850/WRWT25850</v>
          </cell>
          <cell r="CA98">
            <v>3250.9742222222226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MK68-000327</v>
          </cell>
          <cell r="C99">
            <v>45720</v>
          </cell>
          <cell r="E99" t="str">
            <v>บจก.เอพีเอ็ม อะโกร</v>
          </cell>
          <cell r="F99" t="str">
            <v>ฟีล กู๊ด พี7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0</v>
          </cell>
          <cell r="AS99">
            <v>3310.89</v>
          </cell>
          <cell r="AT99">
            <v>0</v>
          </cell>
          <cell r="AU99">
            <v>3310.89</v>
          </cell>
          <cell r="BZ99" t="str">
            <v>WRWT25850/WRWT25850</v>
          </cell>
          <cell r="CA99">
            <v>250.15613333333337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MK68-000326</v>
          </cell>
          <cell r="C100">
            <v>45720</v>
          </cell>
          <cell r="E100" t="str">
            <v>บจก.เอพีเอ็ม อะโกร</v>
          </cell>
          <cell r="F100" t="str">
            <v>ฟีล กู๊ด พี5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0</v>
          </cell>
          <cell r="AS100">
            <v>3310.89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250.15613333333337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MK68-000325</v>
          </cell>
          <cell r="C101">
            <v>45720</v>
          </cell>
          <cell r="E101" t="str">
            <v>บจก.เอพีเอ็ม อะโกร</v>
          </cell>
          <cell r="F101" t="str">
            <v>ฟีล กู๊ด พี1เอฟ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500กระสอบแบน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5000</v>
          </cell>
          <cell r="AM101"/>
          <cell r="AN101">
            <v>5250</v>
          </cell>
          <cell r="AO101" t="str">
            <v>WSWT2025800SM</v>
          </cell>
          <cell r="AQ101">
            <v>5518.15</v>
          </cell>
          <cell r="AR101">
            <v>0</v>
          </cell>
          <cell r="AS101">
            <v>5518.15</v>
          </cell>
          <cell r="AT101">
            <v>0</v>
          </cell>
          <cell r="AU101">
            <v>5518.15</v>
          </cell>
          <cell r="BZ101" t="str">
            <v>WRWT25850/WRWT25850</v>
          </cell>
          <cell r="CA101">
            <v>416.92688888888887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MK68-000324</v>
          </cell>
          <cell r="C102">
            <v>45720</v>
          </cell>
          <cell r="E102" t="str">
            <v>บจก.เอพีเอ็ม อะโกร</v>
          </cell>
          <cell r="F102" t="str">
            <v>SPM190GOAL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5000</v>
          </cell>
          <cell r="AM102"/>
          <cell r="AN102">
            <v>5250</v>
          </cell>
          <cell r="AO102" t="str">
            <v>WSWT2025800SM</v>
          </cell>
          <cell r="AQ102">
            <v>5518.15</v>
          </cell>
          <cell r="AR102">
            <v>0</v>
          </cell>
          <cell r="AS102">
            <v>5518.15</v>
          </cell>
          <cell r="AT102">
            <v>0</v>
          </cell>
          <cell r="AU102">
            <v>5518.15</v>
          </cell>
          <cell r="BZ102" t="str">
            <v>WRWT25850/WRWT25850</v>
          </cell>
          <cell r="CA102">
            <v>416.92688888888887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MK68-000275</v>
          </cell>
          <cell r="C103">
            <v>45712</v>
          </cell>
          <cell r="E103" t="str">
            <v>บจก.เอพีเอ็ม อะโกร</v>
          </cell>
          <cell r="F103" t="str">
            <v>U-FEED U2(เอส)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500กระสอบแบน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WSWT2025800SM</v>
          </cell>
          <cell r="AQ103">
            <v>5518.15</v>
          </cell>
          <cell r="AR103">
            <v>0</v>
          </cell>
          <cell r="AS103">
            <v>5518.15</v>
          </cell>
          <cell r="AT103">
            <v>0</v>
          </cell>
          <cell r="AU103">
            <v>5518.15</v>
          </cell>
          <cell r="BZ103" t="str">
            <v>WRWT25850/WRWT25850</v>
          </cell>
          <cell r="CA103">
            <v>416.92688888888887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MK68-000122</v>
          </cell>
          <cell r="C104">
            <v>45681</v>
          </cell>
          <cell r="E104" t="str">
            <v>บจก.เอสพีเอ็ม อาหารสัตว์</v>
          </cell>
          <cell r="F104" t="str">
            <v>SPM 212</v>
          </cell>
          <cell r="G104">
            <v>20</v>
          </cell>
          <cell r="H104">
            <v>40</v>
          </cell>
          <cell r="I104" t="str">
            <v>ขาว</v>
          </cell>
          <cell r="J104" t="str">
            <v>ด้าน</v>
          </cell>
          <cell r="L104">
            <v>108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3000</v>
          </cell>
          <cell r="AM104"/>
          <cell r="AN104">
            <v>3150</v>
          </cell>
          <cell r="AO104" t="str">
            <v>WSWT2025800SM</v>
          </cell>
          <cell r="AQ104">
            <v>3478.5300000000007</v>
          </cell>
          <cell r="AR104">
            <v>0</v>
          </cell>
          <cell r="AS104">
            <v>3478.5300000000007</v>
          </cell>
          <cell r="AT104">
            <v>0</v>
          </cell>
          <cell r="AU104">
            <v>3478.5300000000007</v>
          </cell>
          <cell r="BZ104" t="str">
            <v>WRWT25850/WRWT25850</v>
          </cell>
          <cell r="CA104">
            <v>262.82226666666674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MK68-000247</v>
          </cell>
          <cell r="C105">
            <v>45705</v>
          </cell>
          <cell r="E105" t="str">
            <v>บจก.อินเทคค์ โกลบอล</v>
          </cell>
          <cell r="F105" t="str">
            <v>เฟิร์สคลาส 912</v>
          </cell>
          <cell r="G105">
            <v>20</v>
          </cell>
          <cell r="H105">
            <v>35</v>
          </cell>
          <cell r="I105" t="str">
            <v>ขาว</v>
          </cell>
          <cell r="J105" t="str">
            <v>ด้าน</v>
          </cell>
          <cell r="L105">
            <v>97</v>
          </cell>
          <cell r="M105" t="str">
            <v>±</v>
          </cell>
          <cell r="N105">
            <v>5</v>
          </cell>
          <cell r="R105" t="str">
            <v>จับจีบ4"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มัด80 ใช้สายรัด</v>
          </cell>
          <cell r="AA105">
            <v>855</v>
          </cell>
          <cell r="AB105">
            <v>0</v>
          </cell>
          <cell r="AC105">
            <v>0</v>
          </cell>
          <cell r="AD105">
            <v>0</v>
          </cell>
          <cell r="AG105" t="str">
            <v>ลบสีจำนวนมาก 3851</v>
          </cell>
          <cell r="AI105">
            <v>0</v>
          </cell>
          <cell r="AJ105">
            <v>0</v>
          </cell>
          <cell r="AL105">
            <v>855</v>
          </cell>
          <cell r="AM105">
            <v>16440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MK68-000093</v>
          </cell>
          <cell r="C106">
            <v>45674</v>
          </cell>
          <cell r="E106" t="str">
            <v>บจก.อินเทคค์ โกลบอล</v>
          </cell>
          <cell r="F106" t="str">
            <v>เฟิร์สคลาส 902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ด้าน</v>
          </cell>
          <cell r="L106">
            <v>97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152</v>
          </cell>
          <cell r="AB106">
            <v>0</v>
          </cell>
          <cell r="AC106">
            <v>0</v>
          </cell>
          <cell r="AD106">
            <v>0</v>
          </cell>
          <cell r="AG106" t="str">
            <v>ลบสี 5040</v>
          </cell>
          <cell r="AI106">
            <v>5987</v>
          </cell>
          <cell r="AJ106">
            <v>0</v>
          </cell>
          <cell r="AL106">
            <v>152</v>
          </cell>
          <cell r="AM106">
            <v>6000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MK67-001537</v>
          </cell>
          <cell r="C107">
            <v>45611</v>
          </cell>
          <cell r="E107" t="str">
            <v>บจก.อินเทคค์ โกลบอล</v>
          </cell>
          <cell r="F107" t="str">
            <v>เพอเฟคค์ 912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2320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2320</v>
          </cell>
          <cell r="AM107">
            <v>20900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MK67-001532</v>
          </cell>
          <cell r="C108">
            <v>45611</v>
          </cell>
          <cell r="E108" t="str">
            <v>บจก.อินเทคค์ โกลบอล</v>
          </cell>
          <cell r="F108" t="str">
            <v>เฟิร์สช้อย 903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117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117</v>
          </cell>
          <cell r="AM108">
            <v>10065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MK67-001535</v>
          </cell>
          <cell r="C109">
            <v>45611</v>
          </cell>
          <cell r="E109" t="str">
            <v>บจก.อินเทคค์ โกลบอล</v>
          </cell>
          <cell r="F109" t="str">
            <v>เฟิร์สช้อย 913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1434</v>
          </cell>
          <cell r="AB109">
            <v>0</v>
          </cell>
          <cell r="AC109">
            <v>0</v>
          </cell>
          <cell r="AD109">
            <v>0</v>
          </cell>
          <cell r="AG109">
            <v>29.3</v>
          </cell>
          <cell r="AI109"/>
          <cell r="AJ109">
            <v>0</v>
          </cell>
          <cell r="AL109">
            <v>1434</v>
          </cell>
          <cell r="AM109">
            <v>11200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MK67-001153</v>
          </cell>
          <cell r="C110">
            <v>45523</v>
          </cell>
          <cell r="E110" t="str">
            <v>บจก.อินเทคค์ โกลบอล</v>
          </cell>
          <cell r="F110" t="str">
            <v>สุบรรณ 777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1260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1260</v>
          </cell>
          <cell r="AM110">
            <v>11095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MK67-001153</v>
          </cell>
          <cell r="C111">
            <v>45523</v>
          </cell>
          <cell r="E111" t="str">
            <v>บจก.อินเทคค์ โกลบอล</v>
          </cell>
          <cell r="F111" t="str">
            <v>สุบรรณ 666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89</v>
          </cell>
          <cell r="AM111">
            <v>11180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MK67-001682</v>
          </cell>
          <cell r="C112">
            <v>45643</v>
          </cell>
          <cell r="E112" t="str">
            <v>บจก.เอพีเอ็ม อะโกร</v>
          </cell>
          <cell r="F112" t="str">
            <v>นีโอ พี2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รอส่ง</v>
          </cell>
          <cell r="Z112" t="str">
            <v>500กระสอบแบน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 t="str">
            <v>รอส่ง</v>
          </cell>
          <cell r="AI112"/>
          <cell r="AJ112">
            <v>3712</v>
          </cell>
          <cell r="AL112">
            <v>288</v>
          </cell>
          <cell r="AM112">
            <v>4300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รอส่ง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ใบรับคำสั่งซื้อ</v>
          </cell>
          <cell r="C113">
            <v>45720</v>
          </cell>
          <cell r="E113" t="str">
            <v>บจก.เอพีเอ็ม อะโกร</v>
          </cell>
          <cell r="F113" t="str">
            <v>นีโอ พี3(เอส)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500กระสอบแบน</v>
          </cell>
          <cell r="AA113">
            <v>4000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4010</v>
          </cell>
          <cell r="AL113">
            <v>0</v>
          </cell>
          <cell r="AM113">
            <v>4470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ใบรับคำสั่งซื้อ</v>
          </cell>
          <cell r="C114">
            <v>45720</v>
          </cell>
          <cell r="E114" t="str">
            <v>บจก.เอพีเอ็ม อะโกร</v>
          </cell>
          <cell r="F114" t="str">
            <v>นีโอ พี4(เอส)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3065</v>
          </cell>
          <cell r="AL114">
            <v>0</v>
          </cell>
          <cell r="AM114">
            <v>3300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MK67-001624</v>
          </cell>
          <cell r="C115">
            <v>45628</v>
          </cell>
          <cell r="E115" t="str">
            <v>บจก.เอพีเอ็ม อะโกร</v>
          </cell>
          <cell r="F115" t="str">
            <v>ยู-ฟีด รวมหมู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500กระสอบแบน</v>
          </cell>
          <cell r="AA115">
            <v>2500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2600</v>
          </cell>
          <cell r="AL115">
            <v>0</v>
          </cell>
          <cell r="AM115">
            <v>2800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MK67-001236</v>
          </cell>
          <cell r="C116">
            <v>45541</v>
          </cell>
          <cell r="E116" t="str">
            <v>บจก.เอพีเอ็ม อะโกร</v>
          </cell>
          <cell r="F116" t="str">
            <v>ยูฟีด รวมไก่ วัว</v>
          </cell>
          <cell r="G116">
            <v>20</v>
          </cell>
          <cell r="H116">
            <v>40</v>
          </cell>
          <cell r="I116" t="str">
            <v>ขาว</v>
          </cell>
          <cell r="J116" t="str">
            <v>ด้าน</v>
          </cell>
          <cell r="L116">
            <v>108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 t="str">
            <v>ลูกค้าต้องการเคลือบใส แต่เปิดมาเคลือบด้าน</v>
          </cell>
          <cell r="AI116" t="str">
            <v>ลูกค้าสั่งผิดเอาไปส่งเดือน10</v>
          </cell>
          <cell r="AJ116">
            <v>3318</v>
          </cell>
          <cell r="AL116">
            <v>0</v>
          </cell>
          <cell r="AM116"/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/>
          <cell r="EG116"/>
          <cell r="EH116"/>
          <cell r="EI116"/>
        </row>
        <row r="117">
          <cell r="B117" t="str">
            <v>MK67-001272</v>
          </cell>
          <cell r="C117">
            <v>45548</v>
          </cell>
          <cell r="E117" t="str">
            <v>บจก.เอพีเอ็ม อะโกร</v>
          </cell>
          <cell r="F117" t="str">
            <v>นีโอ พี3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2500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2364</v>
          </cell>
          <cell r="AL117">
            <v>136</v>
          </cell>
          <cell r="AM117">
            <v>5500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 </v>
          </cell>
          <cell r="EG117"/>
          <cell r="EH117"/>
          <cell r="EI117"/>
        </row>
        <row r="118">
          <cell r="B118" t="str">
            <v>MK67-001396</v>
          </cell>
          <cell r="C118">
            <v>45581</v>
          </cell>
          <cell r="E118" t="str">
            <v>บจก.เอพีเอ็ม อะโกร</v>
          </cell>
          <cell r="F118" t="str">
            <v>นีโอ พี4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3194</v>
          </cell>
          <cell r="AL118">
            <v>0</v>
          </cell>
          <cell r="AM118">
            <v>5632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38</v>
          </cell>
          <cell r="I119"/>
          <cell r="J119"/>
          <cell r="L119">
            <v>84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>
            <v>0</v>
          </cell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WSWT2025800SM</v>
          </cell>
          <cell r="AQ119">
            <v>339119.30525000009</v>
          </cell>
          <cell r="AR119">
            <v>15378.45</v>
          </cell>
          <cell r="AS119">
            <v>323740.85525000014</v>
          </cell>
          <cell r="AT119">
            <v>7378.4500000000007</v>
          </cell>
          <cell r="AU119">
            <v>331740.85525000014</v>
          </cell>
          <cell r="BZ119" t="str">
            <v>WRWT25850/WRWT25850</v>
          </cell>
          <cell r="CA119">
            <v>0</v>
          </cell>
          <cell r="DL119"/>
          <cell r="DM119" t="str">
            <v>Lead time</v>
          </cell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>
            <v>0</v>
          </cell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38</v>
          </cell>
          <cell r="I120"/>
          <cell r="J120"/>
          <cell r="L120">
            <v>82</v>
          </cell>
          <cell r="M120" t="str">
            <v>+</v>
          </cell>
          <cell r="N120">
            <v>2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WSWT2025850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WRWT200850/WRWT25800</v>
          </cell>
          <cell r="CA120">
            <v>0</v>
          </cell>
          <cell r="DL120"/>
          <cell r="DM120" t="str">
            <v>Lead time</v>
          </cell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/>
          <cell r="EI120"/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37</v>
          </cell>
          <cell r="I121"/>
          <cell r="J121"/>
          <cell r="L121">
            <v>82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WSWT2021750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WRWT200750/WRWT21750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>
            <v>0</v>
          </cell>
        </row>
        <row r="122">
          <cell r="B122" t="str">
            <v>MK68-000408</v>
          </cell>
          <cell r="C122">
            <v>45731</v>
          </cell>
          <cell r="E122" t="str">
            <v>บจก.เบทาโกร</v>
          </cell>
          <cell r="F122" t="str">
            <v>WB บาลานส์ 926 30kg LP</v>
          </cell>
          <cell r="G122">
            <v>20</v>
          </cell>
          <cell r="H122">
            <v>37</v>
          </cell>
          <cell r="I122" t="str">
            <v>ขาว</v>
          </cell>
          <cell r="J122"/>
          <cell r="L122">
            <v>80</v>
          </cell>
          <cell r="M122" t="str">
            <v>±</v>
          </cell>
          <cell r="N122">
            <v>3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45754</v>
          </cell>
          <cell r="Z122" t="str">
            <v>500กระสอบแบน พร้อมระบุชื่อบริษัท รายการสินค้า จำนวนแต่ละแพ็ค</v>
          </cell>
          <cell r="AA122">
            <v>10000</v>
          </cell>
          <cell r="AB122">
            <v>0</v>
          </cell>
          <cell r="AC122">
            <v>0</v>
          </cell>
          <cell r="AD122">
            <v>0</v>
          </cell>
          <cell r="AG122"/>
          <cell r="AI122" t="str">
            <v>ลำพูน</v>
          </cell>
          <cell r="AJ122">
            <v>0</v>
          </cell>
          <cell r="AL122">
            <v>10000</v>
          </cell>
          <cell r="AM122">
            <v>10403</v>
          </cell>
          <cell r="AN122">
            <v>0</v>
          </cell>
          <cell r="AO122" t="str">
            <v>WSWT2025800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45754</v>
          </cell>
          <cell r="DP122">
            <v>45749</v>
          </cell>
          <cell r="DQ122"/>
          <cell r="DR122">
            <v>45745</v>
          </cell>
          <cell r="DS122">
            <v>45752</v>
          </cell>
          <cell r="DT122">
            <v>45753</v>
          </cell>
          <cell r="DU122">
            <v>45753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MK68-000414</v>
          </cell>
          <cell r="C123">
            <v>45731</v>
          </cell>
          <cell r="E123" t="str">
            <v>บจก.เบทาโกร</v>
          </cell>
          <cell r="F123" t="str">
            <v>WB เบทาโกร 326 30kg LP</v>
          </cell>
          <cell r="G123">
            <v>20</v>
          </cell>
          <cell r="H123">
            <v>37</v>
          </cell>
          <cell r="I123" t="str">
            <v>ขาว</v>
          </cell>
          <cell r="J123"/>
          <cell r="L123">
            <v>80</v>
          </cell>
          <cell r="M123" t="str">
            <v>±</v>
          </cell>
          <cell r="N123">
            <v>3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45754</v>
          </cell>
          <cell r="Z123" t="str">
            <v>500กระสอบแบน พร้อมระบุชื่อบริษัท รายการสินค้า จำนวนแต่ละแพ็ค</v>
          </cell>
          <cell r="AA123">
            <v>10000</v>
          </cell>
          <cell r="AB123">
            <v>0</v>
          </cell>
          <cell r="AC123">
            <v>0</v>
          </cell>
          <cell r="AD123">
            <v>0</v>
          </cell>
          <cell r="AG123"/>
          <cell r="AI123" t="str">
            <v>ลำพูน</v>
          </cell>
          <cell r="AJ123">
            <v>0</v>
          </cell>
          <cell r="AL123">
            <v>10000</v>
          </cell>
          <cell r="AM123">
            <v>10400</v>
          </cell>
          <cell r="AN123">
            <v>0</v>
          </cell>
          <cell r="AO123" t="str">
            <v>WSWT2025800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45754</v>
          </cell>
          <cell r="DP123">
            <v>45749</v>
          </cell>
          <cell r="DQ123"/>
          <cell r="DR123">
            <v>45745</v>
          </cell>
          <cell r="DS123">
            <v>45752</v>
          </cell>
          <cell r="DT123">
            <v>45753</v>
          </cell>
          <cell r="DU123">
            <v>45753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MK68-000435</v>
          </cell>
          <cell r="C124">
            <v>45737</v>
          </cell>
          <cell r="E124" t="str">
            <v>บจก.เคอรี่ฟลาวมิลล์</v>
          </cell>
          <cell r="F124" t="str">
            <v>แปดแต้มแดง 25กก.</v>
          </cell>
          <cell r="G124">
            <v>20</v>
          </cell>
          <cell r="H124">
            <v>32</v>
          </cell>
          <cell r="I124" t="str">
            <v>ขาว</v>
          </cell>
          <cell r="J124"/>
          <cell r="L124">
            <v>72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45752</v>
          </cell>
          <cell r="Z124" t="str">
            <v>ห่ออัดเบลแบน500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5043</v>
          </cell>
          <cell r="AL124">
            <v>0</v>
          </cell>
          <cell r="AM124">
            <v>5300</v>
          </cell>
          <cell r="AN124">
            <v>0</v>
          </cell>
          <cell r="AO124" t="str">
            <v>WSWT2025800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45752</v>
          </cell>
          <cell r="DP124">
            <v>45747</v>
          </cell>
          <cell r="DQ124"/>
          <cell r="DR124">
            <v>45743</v>
          </cell>
          <cell r="DS124">
            <v>45750</v>
          </cell>
          <cell r="DT124">
            <v>45751</v>
          </cell>
          <cell r="DU124">
            <v>45751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MK68-000349</v>
          </cell>
          <cell r="C125">
            <v>45722</v>
          </cell>
          <cell r="E125" t="str">
            <v>บจก.เบทาโกร</v>
          </cell>
          <cell r="F125" t="str">
            <v xml:space="preserve">WB ฟาร์ม F932 30kg </v>
          </cell>
          <cell r="G125">
            <v>20</v>
          </cell>
          <cell r="H125">
            <v>37</v>
          </cell>
          <cell r="I125" t="str">
            <v>ขาว</v>
          </cell>
          <cell r="J125"/>
          <cell r="L125">
            <v>80</v>
          </cell>
          <cell r="M125" t="str">
            <v>±</v>
          </cell>
          <cell r="N125">
            <v>3</v>
          </cell>
          <cell r="R125" t="str">
            <v>ไม่</v>
          </cell>
          <cell r="T125" t="str">
            <v>ไม่สวมถุงใน</v>
          </cell>
          <cell r="U125"/>
          <cell r="V125"/>
          <cell r="X125">
            <v>45754</v>
          </cell>
          <cell r="Z125" t="str">
            <v>500กระสอบแบน พร้อมระบุชื่อบริษัท รายการสินค้า จำนวนแต่ละแพ็ค</v>
          </cell>
          <cell r="AA125">
            <v>20000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ลพบุรี 1</v>
          </cell>
          <cell r="AJ125">
            <v>0</v>
          </cell>
          <cell r="AL125">
            <v>20000</v>
          </cell>
          <cell r="AM125">
            <v>1392</v>
          </cell>
          <cell r="AN125">
            <v>19538.400000000001</v>
          </cell>
          <cell r="AO125" t="str">
            <v>WSWT2025800</v>
          </cell>
          <cell r="AQ125">
            <v>21017.261496000003</v>
          </cell>
          <cell r="AR125">
            <v>9000</v>
          </cell>
          <cell r="AS125">
            <v>12017.261496000003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918.65287880533356</v>
          </cell>
          <cell r="DL125" t="str">
            <v>P7</v>
          </cell>
          <cell r="DM125">
            <v>2</v>
          </cell>
          <cell r="DN125">
            <v>45754</v>
          </cell>
          <cell r="DP125">
            <v>45749</v>
          </cell>
          <cell r="DQ125"/>
          <cell r="DR125">
            <v>45745</v>
          </cell>
          <cell r="DS125">
            <v>45752</v>
          </cell>
          <cell r="DT125">
            <v>45753</v>
          </cell>
          <cell r="DU125">
            <v>45753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MK68-000362</v>
          </cell>
          <cell r="C126">
            <v>45724</v>
          </cell>
          <cell r="E126" t="str">
            <v>บจก.เบทาโกร</v>
          </cell>
          <cell r="F126" t="str">
            <v>เบทาโกร 124</v>
          </cell>
          <cell r="G126">
            <v>20</v>
          </cell>
          <cell r="H126">
            <v>37</v>
          </cell>
          <cell r="I126" t="str">
            <v>ขาว</v>
          </cell>
          <cell r="J126"/>
          <cell r="L126">
            <v>80</v>
          </cell>
          <cell r="M126" t="str">
            <v>±</v>
          </cell>
          <cell r="N126">
            <v>3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45755</v>
          </cell>
          <cell r="Z126" t="str">
            <v>500กระสอบ พร้อมระบุชื่อบริษัท รายการสินค้า จำนวนแต่ละแพ็ค</v>
          </cell>
          <cell r="AA126">
            <v>10000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พระประแดง</v>
          </cell>
          <cell r="AJ126">
            <v>9857</v>
          </cell>
          <cell r="AL126">
            <v>143</v>
          </cell>
          <cell r="AM126">
            <v>10750</v>
          </cell>
          <cell r="AN126">
            <v>0</v>
          </cell>
          <cell r="AO126" t="str">
            <v>WSWT2025800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45755</v>
          </cell>
          <cell r="DP126">
            <v>45750</v>
          </cell>
          <cell r="DQ126"/>
          <cell r="DR126">
            <v>45746</v>
          </cell>
          <cell r="DS126">
            <v>45753</v>
          </cell>
          <cell r="DT126">
            <v>45754</v>
          </cell>
          <cell r="DU126">
            <v>45754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MK68-000363</v>
          </cell>
          <cell r="C127">
            <v>45724</v>
          </cell>
          <cell r="E127" t="str">
            <v>บจก.เบทาโกร</v>
          </cell>
          <cell r="F127" t="str">
            <v>เบทาโกร 406</v>
          </cell>
          <cell r="G127">
            <v>20</v>
          </cell>
          <cell r="H127">
            <v>37</v>
          </cell>
          <cell r="I127" t="str">
            <v>ขาว</v>
          </cell>
          <cell r="J127"/>
          <cell r="L127">
            <v>80</v>
          </cell>
          <cell r="M127" t="str">
            <v>±</v>
          </cell>
          <cell r="N127">
            <v>3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45755</v>
          </cell>
          <cell r="Z127" t="str">
            <v>500กระสอบ พร้อมระบุชื่อบริษัท รายการสินค้า จำนวนแต่ละแพ็ค</v>
          </cell>
          <cell r="AA127">
            <v>20000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พระประแดง</v>
          </cell>
          <cell r="AJ127">
            <v>0</v>
          </cell>
          <cell r="AL127">
            <v>20000</v>
          </cell>
          <cell r="AM127"/>
          <cell r="AN127">
            <v>21000</v>
          </cell>
          <cell r="AO127" t="str">
            <v>WSWT2025800</v>
          </cell>
          <cell r="AQ127">
            <v>21513.800000000003</v>
          </cell>
          <cell r="AR127">
            <v>0</v>
          </cell>
          <cell r="AS127">
            <v>21513.800000000003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1644.610488888889</v>
          </cell>
          <cell r="DL127" t="str">
            <v>P7</v>
          </cell>
          <cell r="DM127">
            <v>2</v>
          </cell>
          <cell r="DN127">
            <v>45755</v>
          </cell>
          <cell r="DP127">
            <v>45750</v>
          </cell>
          <cell r="DQ127"/>
          <cell r="DR127">
            <v>45746</v>
          </cell>
          <cell r="DS127">
            <v>45753</v>
          </cell>
          <cell r="DT127">
            <v>45754</v>
          </cell>
          <cell r="DU127">
            <v>45754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MK68-000360</v>
          </cell>
          <cell r="C128">
            <v>45723</v>
          </cell>
          <cell r="E128" t="str">
            <v>บจก.เบทาโกร</v>
          </cell>
          <cell r="F128" t="str">
            <v xml:space="preserve">WB ฟาร์ม F931L 30kg 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ไม่</v>
          </cell>
          <cell r="T128" t="str">
            <v>ไม่สวมถุงใน</v>
          </cell>
          <cell r="U128"/>
          <cell r="V128"/>
          <cell r="X128">
            <v>45755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40000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 1</v>
          </cell>
          <cell r="AJ128">
            <v>0</v>
          </cell>
          <cell r="AL128">
            <v>40000</v>
          </cell>
          <cell r="AM128"/>
          <cell r="AN128">
            <v>42000</v>
          </cell>
          <cell r="AO128" t="str">
            <v>WSWT2025800</v>
          </cell>
          <cell r="AQ128">
            <v>43027.600000000006</v>
          </cell>
          <cell r="AR128">
            <v>0</v>
          </cell>
          <cell r="AS128">
            <v>43027.600000000006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3289.220977777778</v>
          </cell>
          <cell r="DL128" t="str">
            <v>P7</v>
          </cell>
          <cell r="DM128">
            <v>2</v>
          </cell>
          <cell r="DN128">
            <v>45755</v>
          </cell>
          <cell r="DP128">
            <v>45750</v>
          </cell>
          <cell r="DQ128"/>
          <cell r="DR128">
            <v>45746</v>
          </cell>
          <cell r="DS128">
            <v>45753</v>
          </cell>
          <cell r="DT128">
            <v>45754</v>
          </cell>
          <cell r="DU128">
            <v>45754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MK68-000412</v>
          </cell>
          <cell r="C129">
            <v>45731</v>
          </cell>
          <cell r="E129" t="str">
            <v>บจก.เบทาโกร</v>
          </cell>
          <cell r="F129" t="str">
            <v>WB เบทาโกร 225 30kg LP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45757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ลำพูน</v>
          </cell>
          <cell r="AJ129">
            <v>0</v>
          </cell>
          <cell r="AL129">
            <v>5000</v>
          </cell>
          <cell r="AM129"/>
          <cell r="AN129">
            <v>5250</v>
          </cell>
          <cell r="AO129" t="str">
            <v>WSWT2025800</v>
          </cell>
          <cell r="AQ129">
            <v>5378.4500000000007</v>
          </cell>
          <cell r="AR129">
            <v>0</v>
          </cell>
          <cell r="AS129">
            <v>5378.4500000000007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411.15262222222225</v>
          </cell>
          <cell r="DL129" t="str">
            <v>P7</v>
          </cell>
          <cell r="DM129">
            <v>2</v>
          </cell>
          <cell r="DN129">
            <v>45757</v>
          </cell>
          <cell r="DP129">
            <v>45752</v>
          </cell>
          <cell r="DQ129"/>
          <cell r="DR129">
            <v>45748</v>
          </cell>
          <cell r="DS129">
            <v>45755</v>
          </cell>
          <cell r="DT129">
            <v>45756</v>
          </cell>
          <cell r="DU129">
            <v>45756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MK68-000368</v>
          </cell>
          <cell r="C130">
            <v>45724</v>
          </cell>
          <cell r="E130" t="str">
            <v>บจก.เบทาโกร</v>
          </cell>
          <cell r="F130" t="str">
            <v>เบทาโกร 124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45757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30000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ลพบุรี 1</v>
          </cell>
          <cell r="AJ130">
            <v>0</v>
          </cell>
          <cell r="AL130">
            <v>30000</v>
          </cell>
          <cell r="AM130"/>
          <cell r="AN130">
            <v>31500</v>
          </cell>
          <cell r="AO130" t="str">
            <v>WSWT2025800</v>
          </cell>
          <cell r="AQ130">
            <v>32270.700000000004</v>
          </cell>
          <cell r="AR130">
            <v>0</v>
          </cell>
          <cell r="AS130">
            <v>32270.700000000004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2466.9157333333337</v>
          </cell>
          <cell r="DL130" t="str">
            <v>P7</v>
          </cell>
          <cell r="DM130">
            <v>2</v>
          </cell>
          <cell r="DN130">
            <v>45757</v>
          </cell>
          <cell r="DP130">
            <v>45752</v>
          </cell>
          <cell r="DQ130"/>
          <cell r="DR130">
            <v>45748</v>
          </cell>
          <cell r="DS130">
            <v>45755</v>
          </cell>
          <cell r="DT130">
            <v>45756</v>
          </cell>
          <cell r="DU130">
            <v>45756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MK68-000427</v>
          </cell>
          <cell r="C131">
            <v>45736</v>
          </cell>
          <cell r="E131" t="str">
            <v>บจก.เบทาโกร</v>
          </cell>
          <cell r="F131" t="str">
            <v>WB เบทาโกร 326 30kg NM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45757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5000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หนองบุญมาก</v>
          </cell>
          <cell r="AJ131">
            <v>0</v>
          </cell>
          <cell r="AL131">
            <v>5000</v>
          </cell>
          <cell r="AM131"/>
          <cell r="AN131">
            <v>5250</v>
          </cell>
          <cell r="AO131" t="str">
            <v>WSWT2025800</v>
          </cell>
          <cell r="AQ131">
            <v>5378.4500000000007</v>
          </cell>
          <cell r="AR131">
            <v>0</v>
          </cell>
          <cell r="AS131">
            <v>5378.4500000000007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411.15262222222225</v>
          </cell>
          <cell r="DL131" t="str">
            <v>P7</v>
          </cell>
          <cell r="DM131">
            <v>2</v>
          </cell>
          <cell r="DN131">
            <v>45757</v>
          </cell>
          <cell r="DP131">
            <v>45752</v>
          </cell>
          <cell r="DQ131"/>
          <cell r="DR131">
            <v>45748</v>
          </cell>
          <cell r="DS131">
            <v>45755</v>
          </cell>
          <cell r="DT131">
            <v>45756</v>
          </cell>
          <cell r="DU131">
            <v>45756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MK68-000458</v>
          </cell>
          <cell r="C132">
            <v>45743</v>
          </cell>
          <cell r="E132" t="str">
            <v>บจก.เบทาโกร</v>
          </cell>
          <cell r="F132" t="str">
            <v>WB ฟาร์ม F992 30kg LP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45757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20000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ลำพูน</v>
          </cell>
          <cell r="AJ132">
            <v>0</v>
          </cell>
          <cell r="AL132">
            <v>20000</v>
          </cell>
          <cell r="AM132"/>
          <cell r="AN132">
            <v>21000</v>
          </cell>
          <cell r="AO132" t="str">
            <v>WSWT2025800</v>
          </cell>
          <cell r="AQ132">
            <v>21513.800000000003</v>
          </cell>
          <cell r="AR132">
            <v>0</v>
          </cell>
          <cell r="AS132">
            <v>21513.800000000003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1644.610488888889</v>
          </cell>
          <cell r="DL132" t="str">
            <v>P7</v>
          </cell>
          <cell r="DM132">
            <v>2</v>
          </cell>
          <cell r="DN132">
            <v>45757</v>
          </cell>
          <cell r="DP132">
            <v>45752</v>
          </cell>
          <cell r="DQ132"/>
          <cell r="DR132">
            <v>45748</v>
          </cell>
          <cell r="DS132">
            <v>45755</v>
          </cell>
          <cell r="DT132">
            <v>45756</v>
          </cell>
          <cell r="DU132">
            <v>45756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MK68-000426</v>
          </cell>
          <cell r="C133">
            <v>45736</v>
          </cell>
          <cell r="E133" t="str">
            <v>บจก.เบทาโกร</v>
          </cell>
          <cell r="F133" t="str">
            <v>WB เบทาโกร 405 30kg NM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45759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15000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หนองบุญมาก</v>
          </cell>
          <cell r="AJ133">
            <v>0</v>
          </cell>
          <cell r="AL133">
            <v>15000</v>
          </cell>
          <cell r="AM133"/>
          <cell r="AN133">
            <v>15750</v>
          </cell>
          <cell r="AO133" t="str">
            <v>WSWT2025800</v>
          </cell>
          <cell r="AQ133">
            <v>16135.350000000002</v>
          </cell>
          <cell r="AR133">
            <v>0</v>
          </cell>
          <cell r="AS133">
            <v>16135.350000000002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1233.4578666666669</v>
          </cell>
          <cell r="DL133" t="str">
            <v>P7</v>
          </cell>
          <cell r="DM133">
            <v>2</v>
          </cell>
          <cell r="DN133">
            <v>45759</v>
          </cell>
          <cell r="DP133">
            <v>45754</v>
          </cell>
          <cell r="DQ133"/>
          <cell r="DR133">
            <v>45750</v>
          </cell>
          <cell r="DS133">
            <v>45757</v>
          </cell>
          <cell r="DT133">
            <v>45758</v>
          </cell>
          <cell r="DU133">
            <v>45758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MK68-000426</v>
          </cell>
          <cell r="C134">
            <v>45736</v>
          </cell>
          <cell r="E134" t="str">
            <v>บจก.เบทาโกร</v>
          </cell>
          <cell r="F134" t="str">
            <v>WB เบทาโกร 124 30kg NM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45764</v>
          </cell>
          <cell r="Z134" t="str">
            <v>500กระสอบแบน พร้อมระบุชื่อบริษัท รายการสินค้า จำนวนแต่ละแพ็ค</v>
          </cell>
          <cell r="AA134">
            <v>14000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หนองบุญมาก</v>
          </cell>
          <cell r="AJ134">
            <v>0</v>
          </cell>
          <cell r="AL134">
            <v>14000</v>
          </cell>
          <cell r="AM134"/>
          <cell r="AN134">
            <v>14700</v>
          </cell>
          <cell r="AO134" t="str">
            <v>WSWT2025800</v>
          </cell>
          <cell r="AQ134">
            <v>15059.660000000002</v>
          </cell>
          <cell r="AR134">
            <v>0</v>
          </cell>
          <cell r="AS134">
            <v>15059.660000000002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1151.2273422222224</v>
          </cell>
          <cell r="DL134" t="str">
            <v>P7</v>
          </cell>
          <cell r="DM134">
            <v>2</v>
          </cell>
          <cell r="DN134">
            <v>45764</v>
          </cell>
          <cell r="DP134">
            <v>45759</v>
          </cell>
          <cell r="DQ134"/>
          <cell r="DR134">
            <v>45755</v>
          </cell>
          <cell r="DS134">
            <v>45762</v>
          </cell>
          <cell r="DT134">
            <v>45763</v>
          </cell>
          <cell r="DU134">
            <v>45763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MK68-000363</v>
          </cell>
          <cell r="C135">
            <v>45724</v>
          </cell>
          <cell r="E135" t="str">
            <v>บจก.เบทาโกร</v>
          </cell>
          <cell r="F135" t="str">
            <v>เบทาโกร 405</v>
          </cell>
          <cell r="G135">
            <v>20</v>
          </cell>
          <cell r="H135">
            <v>37</v>
          </cell>
          <cell r="I135" t="str">
            <v>ขาว</v>
          </cell>
          <cell r="J135"/>
          <cell r="L135">
            <v>80</v>
          </cell>
          <cell r="M135" t="str">
            <v>±</v>
          </cell>
          <cell r="N135">
            <v>3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45765</v>
          </cell>
          <cell r="Z135" t="str">
            <v>500กระสอบ พร้อมระบุชื่อบริษัท รายการสินค้า จำนวนแต่ละแพ็ค</v>
          </cell>
          <cell r="AA135">
            <v>10000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พระประแดง</v>
          </cell>
          <cell r="AJ135">
            <v>0</v>
          </cell>
          <cell r="AL135">
            <v>10000</v>
          </cell>
          <cell r="AM135"/>
          <cell r="AN135">
            <v>10500</v>
          </cell>
          <cell r="AO135" t="str">
            <v>WSWT2025800</v>
          </cell>
          <cell r="AQ135">
            <v>10756.900000000001</v>
          </cell>
          <cell r="AR135">
            <v>0</v>
          </cell>
          <cell r="AS135">
            <v>10756.900000000001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822.3052444444445</v>
          </cell>
          <cell r="DL135" t="str">
            <v>P7</v>
          </cell>
          <cell r="DM135">
            <v>2</v>
          </cell>
          <cell r="DN135">
            <v>45765</v>
          </cell>
          <cell r="DP135">
            <v>45760</v>
          </cell>
          <cell r="DQ135"/>
          <cell r="DR135">
            <v>45756</v>
          </cell>
          <cell r="DS135">
            <v>45763</v>
          </cell>
          <cell r="DT135">
            <v>45764</v>
          </cell>
          <cell r="DU135">
            <v>45764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MK68-000364</v>
          </cell>
          <cell r="C136">
            <v>45724</v>
          </cell>
          <cell r="E136" t="str">
            <v>บจก.เบทาโกร</v>
          </cell>
          <cell r="F136" t="str">
            <v>เบทาโกร 406</v>
          </cell>
          <cell r="G136">
            <v>20</v>
          </cell>
          <cell r="H136">
            <v>37</v>
          </cell>
          <cell r="I136" t="str">
            <v>ขาว</v>
          </cell>
          <cell r="J136"/>
          <cell r="L136">
            <v>80</v>
          </cell>
          <cell r="M136" t="str">
            <v>±</v>
          </cell>
          <cell r="N136">
            <v>3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45765</v>
          </cell>
          <cell r="Z136" t="str">
            <v>500กระสอบ พร้อมระบุชื่อบริษัท รายการสินค้า จำนวนแต่ละแพ็ค</v>
          </cell>
          <cell r="AA136">
            <v>20000</v>
          </cell>
          <cell r="AB136">
            <v>0</v>
          </cell>
          <cell r="AC136">
            <v>0</v>
          </cell>
          <cell r="AD136">
            <v>0</v>
          </cell>
          <cell r="AG136"/>
          <cell r="AI136" t="str">
            <v>พระประแดง</v>
          </cell>
          <cell r="AJ136">
            <v>0</v>
          </cell>
          <cell r="AL136">
            <v>20000</v>
          </cell>
          <cell r="AM136"/>
          <cell r="AN136">
            <v>21000</v>
          </cell>
          <cell r="AO136" t="str">
            <v>WSWT2025800</v>
          </cell>
          <cell r="AQ136">
            <v>21513.800000000003</v>
          </cell>
          <cell r="AR136">
            <v>0</v>
          </cell>
          <cell r="AS136">
            <v>21513.800000000003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1644.610488888889</v>
          </cell>
          <cell r="DL136" t="str">
            <v>P7</v>
          </cell>
          <cell r="DM136">
            <v>2</v>
          </cell>
          <cell r="DN136">
            <v>45765</v>
          </cell>
          <cell r="DP136">
            <v>45760</v>
          </cell>
          <cell r="DQ136"/>
          <cell r="DR136">
            <v>45756</v>
          </cell>
          <cell r="DS136">
            <v>45763</v>
          </cell>
          <cell r="DT136">
            <v>45764</v>
          </cell>
          <cell r="DU136">
            <v>45764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MK68-000428</v>
          </cell>
          <cell r="C137">
            <v>45736</v>
          </cell>
          <cell r="E137" t="str">
            <v>บจก.เบทาโกร</v>
          </cell>
          <cell r="F137" t="str">
            <v>เบทาโกร 403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±</v>
          </cell>
          <cell r="N137">
            <v>3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45766</v>
          </cell>
          <cell r="Z137" t="str">
            <v>500กระสอบแบน พร้อมระบุชื่อบริษัท รายการสินค้า จำนวนแต่ละแพ็ค</v>
          </cell>
          <cell r="AA137">
            <v>20000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ลพบุรี 3</v>
          </cell>
          <cell r="AJ137">
            <v>0</v>
          </cell>
          <cell r="AL137">
            <v>20000</v>
          </cell>
          <cell r="AM137"/>
          <cell r="AN137">
            <v>21000</v>
          </cell>
          <cell r="AO137" t="str">
            <v>WSWT2025800</v>
          </cell>
          <cell r="AQ137">
            <v>21513.800000000003</v>
          </cell>
          <cell r="AR137">
            <v>0</v>
          </cell>
          <cell r="AS137">
            <v>21513.800000000003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1644.610488888889</v>
          </cell>
          <cell r="DL137" t="str">
            <v>P7</v>
          </cell>
          <cell r="DM137">
            <v>2</v>
          </cell>
          <cell r="DN137">
            <v>45766</v>
          </cell>
          <cell r="DP137">
            <v>45761</v>
          </cell>
          <cell r="DQ137"/>
          <cell r="DR137">
            <v>45757</v>
          </cell>
          <cell r="DS137">
            <v>45764</v>
          </cell>
          <cell r="DT137">
            <v>45765</v>
          </cell>
          <cell r="DU137">
            <v>45765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ใบรับคำสั่งซื้อ</v>
          </cell>
          <cell r="C138">
            <v>45751</v>
          </cell>
          <cell r="E138" t="str">
            <v>บจก.เบทาโกร</v>
          </cell>
          <cell r="F138" t="str">
            <v xml:space="preserve">WB ฟาร์ม F931L 30kg 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45768</v>
          </cell>
          <cell r="Z138" t="str">
            <v>500กระสอบแบน พร้อมระบุชื่อบริษัท รายการสินค้า จำนวนแต่ละแพ็ค</v>
          </cell>
          <cell r="AA138">
            <v>30000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ลพบุรี 1</v>
          </cell>
          <cell r="AJ138">
            <v>0</v>
          </cell>
          <cell r="AL138">
            <v>30000</v>
          </cell>
          <cell r="AM138"/>
          <cell r="AN138">
            <v>31500</v>
          </cell>
          <cell r="AO138" t="str">
            <v>WSWT2025800</v>
          </cell>
          <cell r="AQ138">
            <v>32270.700000000004</v>
          </cell>
          <cell r="AR138">
            <v>0</v>
          </cell>
          <cell r="AS138">
            <v>32270.700000000004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2466.9157333333337</v>
          </cell>
          <cell r="DL138" t="str">
            <v>P7</v>
          </cell>
          <cell r="DM138">
            <v>2</v>
          </cell>
          <cell r="DN138">
            <v>45768</v>
          </cell>
          <cell r="DP138">
            <v>45763</v>
          </cell>
          <cell r="DQ138"/>
          <cell r="DR138">
            <v>45759</v>
          </cell>
          <cell r="DS138">
            <v>45766</v>
          </cell>
          <cell r="DT138">
            <v>45767</v>
          </cell>
          <cell r="DU138">
            <v>45767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>รอART</v>
          </cell>
          <cell r="EG138"/>
          <cell r="EH138"/>
          <cell r="EI138"/>
        </row>
        <row r="139">
          <cell r="B139" t="str">
            <v>ใบรับคำสั่งซื้อ</v>
          </cell>
          <cell r="C139">
            <v>45751</v>
          </cell>
          <cell r="E139" t="str">
            <v>บจก.เบทาโกร</v>
          </cell>
          <cell r="F139" t="str">
            <v xml:space="preserve">WB ฟาร์ม F931L 30kg 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±</v>
          </cell>
          <cell r="N139">
            <v>3</v>
          </cell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45777</v>
          </cell>
          <cell r="Z139" t="str">
            <v>500กระสอบแบน พร้อมระบุชื่อบริษัท รายการสินค้า จำนวนแต่ละแพ็ค</v>
          </cell>
          <cell r="AA139">
            <v>30000</v>
          </cell>
          <cell r="AB139">
            <v>0</v>
          </cell>
          <cell r="AC139">
            <v>0</v>
          </cell>
          <cell r="AD139">
            <v>0</v>
          </cell>
          <cell r="AG139"/>
          <cell r="AI139" t="str">
            <v>ลพบุรี 1</v>
          </cell>
          <cell r="AJ139">
            <v>0</v>
          </cell>
          <cell r="AL139">
            <v>30000</v>
          </cell>
          <cell r="AM139"/>
          <cell r="AN139">
            <v>31500</v>
          </cell>
          <cell r="AO139" t="str">
            <v>WSWT2025800</v>
          </cell>
          <cell r="AQ139">
            <v>32270.700000000004</v>
          </cell>
          <cell r="AR139">
            <v>0</v>
          </cell>
          <cell r="AS139">
            <v>32270.700000000004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2466.9157333333337</v>
          </cell>
          <cell r="DL139" t="str">
            <v>P7</v>
          </cell>
          <cell r="DM139">
            <v>2</v>
          </cell>
          <cell r="DN139">
            <v>45777</v>
          </cell>
          <cell r="DP139">
            <v>45772</v>
          </cell>
          <cell r="DQ139"/>
          <cell r="DR139">
            <v>45768</v>
          </cell>
          <cell r="DS139">
            <v>45775</v>
          </cell>
          <cell r="DT139">
            <v>45776</v>
          </cell>
          <cell r="DU139">
            <v>45776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>รอART</v>
          </cell>
          <cell r="EG139"/>
          <cell r="EH139"/>
          <cell r="EI139"/>
        </row>
        <row r="140">
          <cell r="B140" t="str">
            <v>ใบรับคำสั่งซื้อ</v>
          </cell>
          <cell r="C140">
            <v>45751</v>
          </cell>
          <cell r="E140" t="str">
            <v>บจก.เบทาโกร</v>
          </cell>
          <cell r="F140" t="str">
            <v>WB ฟาร์ม F993L 30kg  LR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±</v>
          </cell>
          <cell r="N140">
            <v>3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45786</v>
          </cell>
          <cell r="Z140" t="str">
            <v>500กระสอบแบน พร้อมระบุชื่อบริษัท รายการสินค้า จำนวนแต่ละแพ็ค</v>
          </cell>
          <cell r="AA140">
            <v>40000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ลพบุรี 3</v>
          </cell>
          <cell r="AJ140">
            <v>0</v>
          </cell>
          <cell r="AL140">
            <v>40000</v>
          </cell>
          <cell r="AM140"/>
          <cell r="AN140">
            <v>42000</v>
          </cell>
          <cell r="AO140" t="str">
            <v>WSWT2025800</v>
          </cell>
          <cell r="AQ140">
            <v>43027.600000000006</v>
          </cell>
          <cell r="AR140">
            <v>0</v>
          </cell>
          <cell r="AS140">
            <v>43027.600000000006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3289.220977777778</v>
          </cell>
          <cell r="DL140" t="str">
            <v>P7</v>
          </cell>
          <cell r="DM140">
            <v>2</v>
          </cell>
          <cell r="DN140">
            <v>45786</v>
          </cell>
          <cell r="DP140">
            <v>45781</v>
          </cell>
          <cell r="DQ140"/>
          <cell r="DR140">
            <v>45777</v>
          </cell>
          <cell r="DS140">
            <v>45784</v>
          </cell>
          <cell r="DT140">
            <v>45785</v>
          </cell>
          <cell r="DU140">
            <v>45785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>รอART</v>
          </cell>
          <cell r="EG140"/>
          <cell r="EH140"/>
          <cell r="EI140"/>
        </row>
        <row r="141">
          <cell r="B141" t="str">
            <v>ใบรับคำสั่งซื้อ</v>
          </cell>
          <cell r="C141">
            <v>45751</v>
          </cell>
          <cell r="E141" t="str">
            <v>บจก.เบทาโกร</v>
          </cell>
          <cell r="F141" t="str">
            <v>บาลานส์ 956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±</v>
          </cell>
          <cell r="N141">
            <v>3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45784</v>
          </cell>
          <cell r="Z141" t="str">
            <v>500กระสอบแบน พร้อมระบุชื่อบริษัท รายการสินค้า จำนวนแต่ละแพ็ค</v>
          </cell>
          <cell r="AA141">
            <v>5000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ลพบุรี 3</v>
          </cell>
          <cell r="AJ141">
            <v>0</v>
          </cell>
          <cell r="AL141">
            <v>5000</v>
          </cell>
          <cell r="AM141"/>
          <cell r="AN141">
            <v>5250</v>
          </cell>
          <cell r="AO141" t="str">
            <v>WSWT2025800</v>
          </cell>
          <cell r="AQ141">
            <v>5378.4500000000007</v>
          </cell>
          <cell r="AR141">
            <v>0</v>
          </cell>
          <cell r="AS141">
            <v>5378.4500000000007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411.15262222222225</v>
          </cell>
          <cell r="DL141" t="str">
            <v>P7</v>
          </cell>
          <cell r="DM141">
            <v>2</v>
          </cell>
          <cell r="DN141">
            <v>45784</v>
          </cell>
          <cell r="DP141">
            <v>45779</v>
          </cell>
          <cell r="DQ141"/>
          <cell r="DR141">
            <v>45775</v>
          </cell>
          <cell r="DS141">
            <v>45782</v>
          </cell>
          <cell r="DT141">
            <v>45783</v>
          </cell>
          <cell r="DU141">
            <v>45783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>รอART</v>
          </cell>
          <cell r="EG141"/>
          <cell r="EH141"/>
          <cell r="EI141"/>
        </row>
        <row r="142">
          <cell r="B142" t="str">
            <v>ใบรับคำสั่งซื้อ</v>
          </cell>
          <cell r="C142">
            <v>45751</v>
          </cell>
          <cell r="E142" t="str">
            <v>บจก.เบทาโกร</v>
          </cell>
          <cell r="F142" t="str">
            <v>เบทาโกร 405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45784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20000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ลพบุรี 3</v>
          </cell>
          <cell r="AJ142">
            <v>0</v>
          </cell>
          <cell r="AL142">
            <v>20000</v>
          </cell>
          <cell r="AM142"/>
          <cell r="AN142">
            <v>21000</v>
          </cell>
          <cell r="AO142" t="str">
            <v>WSWT2025800</v>
          </cell>
          <cell r="AQ142">
            <v>21513.800000000003</v>
          </cell>
          <cell r="AR142">
            <v>0</v>
          </cell>
          <cell r="AS142">
            <v>21513.800000000003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1644.610488888889</v>
          </cell>
          <cell r="DL142" t="str">
            <v>P7</v>
          </cell>
          <cell r="DM142">
            <v>2</v>
          </cell>
          <cell r="DN142">
            <v>45784</v>
          </cell>
          <cell r="DP142">
            <v>45779</v>
          </cell>
          <cell r="DQ142"/>
          <cell r="DR142">
            <v>45775</v>
          </cell>
          <cell r="DS142">
            <v>45782</v>
          </cell>
          <cell r="DT142">
            <v>45783</v>
          </cell>
          <cell r="DU142">
            <v>45783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>รอART</v>
          </cell>
          <cell r="EG142"/>
          <cell r="EH142"/>
          <cell r="EI142"/>
        </row>
        <row r="143">
          <cell r="B143" t="str">
            <v>ใบรับคำสั่งซื้อ</v>
          </cell>
          <cell r="C143">
            <v>45751</v>
          </cell>
          <cell r="E143" t="str">
            <v>บจก.เบทาโกร</v>
          </cell>
          <cell r="F143" t="str">
            <v>เบทาโกร 327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45784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5000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ลพบุรี 3</v>
          </cell>
          <cell r="AJ143">
            <v>0</v>
          </cell>
          <cell r="AL143">
            <v>5000</v>
          </cell>
          <cell r="AM143"/>
          <cell r="AN143">
            <v>5250</v>
          </cell>
          <cell r="AO143" t="str">
            <v>WSWT2025800</v>
          </cell>
          <cell r="AQ143">
            <v>5378.4500000000007</v>
          </cell>
          <cell r="AR143">
            <v>0</v>
          </cell>
          <cell r="AS143">
            <v>5378.4500000000007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411.15262222222225</v>
          </cell>
          <cell r="DL143" t="str">
            <v>P7</v>
          </cell>
          <cell r="DM143">
            <v>2</v>
          </cell>
          <cell r="DN143">
            <v>45784</v>
          </cell>
          <cell r="DP143">
            <v>45779</v>
          </cell>
          <cell r="DQ143"/>
          <cell r="DR143">
            <v>45775</v>
          </cell>
          <cell r="DS143">
            <v>45782</v>
          </cell>
          <cell r="DT143">
            <v>45783</v>
          </cell>
          <cell r="DU143">
            <v>45783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>รอART</v>
          </cell>
          <cell r="EG143"/>
          <cell r="EH143"/>
          <cell r="EI143"/>
        </row>
        <row r="144">
          <cell r="B144" t="str">
            <v>ใบรับคำสั่งซื้อ</v>
          </cell>
          <cell r="C144">
            <v>45751</v>
          </cell>
          <cell r="E144" t="str">
            <v>บจก.เบทาโกร</v>
          </cell>
          <cell r="F144" t="str">
            <v>WB ฟาร์ม F914M 30kg  NM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±</v>
          </cell>
          <cell r="N144">
            <v>3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45782</v>
          </cell>
          <cell r="Z144" t="str">
            <v>500กระสอบแบน พร้อมระบุชื่อบริษัท รายการสินค้า จำนวนแต่ละแพ็ค</v>
          </cell>
          <cell r="AA144">
            <v>12000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หนองบุญมาก</v>
          </cell>
          <cell r="AJ144">
            <v>0</v>
          </cell>
          <cell r="AL144">
            <v>12000</v>
          </cell>
          <cell r="AM144"/>
          <cell r="AN144">
            <v>12600</v>
          </cell>
          <cell r="AO144" t="str">
            <v>WSWT2025800</v>
          </cell>
          <cell r="AQ144">
            <v>12908.28</v>
          </cell>
          <cell r="AR144">
            <v>0</v>
          </cell>
          <cell r="AS144">
            <v>12908.28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986.76629333333335</v>
          </cell>
          <cell r="DL144" t="str">
            <v>P7</v>
          </cell>
          <cell r="DM144">
            <v>2</v>
          </cell>
          <cell r="DN144">
            <v>45782</v>
          </cell>
          <cell r="DP144">
            <v>45777</v>
          </cell>
          <cell r="DQ144"/>
          <cell r="DR144">
            <v>45773</v>
          </cell>
          <cell r="DS144">
            <v>45780</v>
          </cell>
          <cell r="DT144">
            <v>45781</v>
          </cell>
          <cell r="DU144">
            <v>45781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>รอART</v>
          </cell>
          <cell r="EG144"/>
          <cell r="EH144"/>
          <cell r="EI144"/>
        </row>
        <row r="145">
          <cell r="B145" t="str">
            <v>MK68-000348</v>
          </cell>
          <cell r="C145">
            <v>45722</v>
          </cell>
          <cell r="E145" t="str">
            <v>บจก.เบทาโกร</v>
          </cell>
          <cell r="F145" t="str">
            <v>WB ฟาร์ม F992 30kg LR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45768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30000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ลพบุรี 1</v>
          </cell>
          <cell r="AJ145">
            <v>0</v>
          </cell>
          <cell r="AL145">
            <v>30000</v>
          </cell>
          <cell r="AM145"/>
          <cell r="AN145">
            <v>31500</v>
          </cell>
          <cell r="AO145" t="str">
            <v>WSWT2025800</v>
          </cell>
          <cell r="AQ145">
            <v>32270.700000000004</v>
          </cell>
          <cell r="AR145">
            <v>0</v>
          </cell>
          <cell r="AS145">
            <v>32270.700000000004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2466.9157333333337</v>
          </cell>
          <cell r="DL145" t="str">
            <v>P7</v>
          </cell>
          <cell r="DM145">
            <v>2</v>
          </cell>
          <cell r="DN145">
            <v>45768</v>
          </cell>
          <cell r="DP145">
            <v>45763</v>
          </cell>
          <cell r="DQ145"/>
          <cell r="DR145">
            <v>45759</v>
          </cell>
          <cell r="DS145">
            <v>45766</v>
          </cell>
          <cell r="DT145">
            <v>45767</v>
          </cell>
          <cell r="DU145">
            <v>45767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MK68-000465</v>
          </cell>
          <cell r="C146">
            <v>45743</v>
          </cell>
          <cell r="E146" t="str">
            <v>บจก.เบทาโกร</v>
          </cell>
          <cell r="F146" t="str">
            <v>WB ฟาร์ม F992 30kg LR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45769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80000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ลพบุรี 3</v>
          </cell>
          <cell r="AJ146">
            <v>0</v>
          </cell>
          <cell r="AL146">
            <v>80000</v>
          </cell>
          <cell r="AM146"/>
          <cell r="AN146">
            <v>84000</v>
          </cell>
          <cell r="AO146" t="str">
            <v>WSWT2025800</v>
          </cell>
          <cell r="AQ146">
            <v>86055.200000000012</v>
          </cell>
          <cell r="AR146">
            <v>0</v>
          </cell>
          <cell r="AS146">
            <v>86055.200000000012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6578.441955555556</v>
          </cell>
          <cell r="DL146" t="str">
            <v>P7</v>
          </cell>
          <cell r="DM146">
            <v>2</v>
          </cell>
          <cell r="DN146">
            <v>45769</v>
          </cell>
          <cell r="DP146">
            <v>45764</v>
          </cell>
          <cell r="DQ146"/>
          <cell r="DR146">
            <v>45760</v>
          </cell>
          <cell r="DS146">
            <v>45767</v>
          </cell>
          <cell r="DT146">
            <v>45768</v>
          </cell>
          <cell r="DU146">
            <v>45768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MK68-000385</v>
          </cell>
          <cell r="C147">
            <v>45728</v>
          </cell>
          <cell r="E147" t="str">
            <v>บจก.เบทาโกร</v>
          </cell>
          <cell r="F147" t="str">
            <v>WB ฟาร์ม F932 30kg LP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±</v>
          </cell>
          <cell r="N147">
            <v>3</v>
          </cell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45770</v>
          </cell>
          <cell r="Z147" t="str">
            <v>500กระสอบแบน พร้อมระบุชื่อบริษัท รายการสินค้า จำนวนแต่ละแพ็ค</v>
          </cell>
          <cell r="AA147">
            <v>10000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ลำพูน</v>
          </cell>
          <cell r="AJ147">
            <v>0</v>
          </cell>
          <cell r="AL147">
            <v>10000</v>
          </cell>
          <cell r="AM147"/>
          <cell r="AN147">
            <v>10500</v>
          </cell>
          <cell r="AO147" t="str">
            <v>WSWT2025800</v>
          </cell>
          <cell r="AQ147">
            <v>10756.900000000001</v>
          </cell>
          <cell r="AR147">
            <v>0</v>
          </cell>
          <cell r="AS147">
            <v>10756.900000000001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822.3052444444445</v>
          </cell>
          <cell r="DL147" t="str">
            <v>P7</v>
          </cell>
          <cell r="DM147">
            <v>2</v>
          </cell>
          <cell r="DN147">
            <v>45770</v>
          </cell>
          <cell r="DP147">
            <v>45765</v>
          </cell>
          <cell r="DQ147"/>
          <cell r="DR147">
            <v>45761</v>
          </cell>
          <cell r="DS147">
            <v>45768</v>
          </cell>
          <cell r="DT147">
            <v>45769</v>
          </cell>
          <cell r="DU147">
            <v>45769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MK68-000411</v>
          </cell>
          <cell r="C148">
            <v>45731</v>
          </cell>
          <cell r="E148" t="str">
            <v>บจก.เบทาโกร</v>
          </cell>
          <cell r="F148" t="str">
            <v>WB เบทาโกร 223 30kg LP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±</v>
          </cell>
          <cell r="N148">
            <v>3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45771</v>
          </cell>
          <cell r="Z148" t="str">
            <v>500กระสอบแบน พร้อมระบุชื่อบริษัท รายการสินค้า จำนวนแต่ละแพ็ค</v>
          </cell>
          <cell r="AA148">
            <v>10000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ลำพูน</v>
          </cell>
          <cell r="AJ148">
            <v>0</v>
          </cell>
          <cell r="AL148">
            <v>10000</v>
          </cell>
          <cell r="AM148"/>
          <cell r="AN148">
            <v>10500</v>
          </cell>
          <cell r="AO148" t="str">
            <v>WSWT2025800</v>
          </cell>
          <cell r="AQ148">
            <v>10756.900000000001</v>
          </cell>
          <cell r="AR148">
            <v>0</v>
          </cell>
          <cell r="AS148">
            <v>10756.900000000001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822.3052444444445</v>
          </cell>
          <cell r="DL148" t="str">
            <v>P7</v>
          </cell>
          <cell r="DM148">
            <v>2</v>
          </cell>
          <cell r="DN148">
            <v>45771</v>
          </cell>
          <cell r="DP148">
            <v>45766</v>
          </cell>
          <cell r="DQ148"/>
          <cell r="DR148">
            <v>45762</v>
          </cell>
          <cell r="DS148">
            <v>45769</v>
          </cell>
          <cell r="DT148">
            <v>45770</v>
          </cell>
          <cell r="DU148">
            <v>45770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MK68-000365</v>
          </cell>
          <cell r="C149">
            <v>45724</v>
          </cell>
          <cell r="E149" t="str">
            <v>บจก.เบทาโกร</v>
          </cell>
          <cell r="F149" t="str">
            <v>เบทาโกร 406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3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45771</v>
          </cell>
          <cell r="Z149" t="str">
            <v>500กระสอบ พร้อมระบุชื่อบริษัท รายการสินค้า จำนวนแต่ละแพ็ค</v>
          </cell>
          <cell r="AA149">
            <v>10000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พระประแดง</v>
          </cell>
          <cell r="AJ149">
            <v>0</v>
          </cell>
          <cell r="AL149">
            <v>10000</v>
          </cell>
          <cell r="AM149"/>
          <cell r="AN149">
            <v>10500</v>
          </cell>
          <cell r="AO149" t="str">
            <v>WSWT2025800</v>
          </cell>
          <cell r="AQ149">
            <v>10756.900000000001</v>
          </cell>
          <cell r="AR149">
            <v>0</v>
          </cell>
          <cell r="AS149">
            <v>10756.900000000001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822.3052444444445</v>
          </cell>
          <cell r="DL149" t="str">
            <v>P7</v>
          </cell>
          <cell r="DM149">
            <v>2</v>
          </cell>
          <cell r="DN149">
            <v>45771</v>
          </cell>
          <cell r="DP149">
            <v>45766</v>
          </cell>
          <cell r="DQ149"/>
          <cell r="DR149">
            <v>45762</v>
          </cell>
          <cell r="DS149">
            <v>45769</v>
          </cell>
          <cell r="DT149">
            <v>45770</v>
          </cell>
          <cell r="DU149">
            <v>45770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MK68-000365</v>
          </cell>
          <cell r="C150">
            <v>45724</v>
          </cell>
          <cell r="E150" t="str">
            <v>บจก.เบทาโกร</v>
          </cell>
          <cell r="F150" t="str">
            <v>เบทาโกร 124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±</v>
          </cell>
          <cell r="N150">
            <v>3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45771</v>
          </cell>
          <cell r="Z150" t="str">
            <v>500กระสอบ พร้อมระบุชื่อบริษัท รายการสินค้า จำนวนแต่ละแพ็ค</v>
          </cell>
          <cell r="AA150">
            <v>10000</v>
          </cell>
          <cell r="AB150">
            <v>0</v>
          </cell>
          <cell r="AC150">
            <v>0</v>
          </cell>
          <cell r="AD150">
            <v>0</v>
          </cell>
          <cell r="AG150"/>
          <cell r="AI150" t="str">
            <v>พระประแดง</v>
          </cell>
          <cell r="AJ150">
            <v>0</v>
          </cell>
          <cell r="AL150">
            <v>10000</v>
          </cell>
          <cell r="AM150"/>
          <cell r="AN150">
            <v>10500</v>
          </cell>
          <cell r="AO150" t="str">
            <v>WSWT2025800</v>
          </cell>
          <cell r="AQ150">
            <v>10756.900000000001</v>
          </cell>
          <cell r="AR150">
            <v>0</v>
          </cell>
          <cell r="AS150">
            <v>10756.900000000001</v>
          </cell>
          <cell r="AT150">
            <v>0</v>
          </cell>
          <cell r="AU150">
            <v>0</v>
          </cell>
          <cell r="BZ150" t="str">
            <v>WRWT25800/WRWT25800</v>
          </cell>
          <cell r="CA150">
            <v>822.3052444444445</v>
          </cell>
          <cell r="DL150" t="str">
            <v>P7</v>
          </cell>
          <cell r="DM150">
            <v>2</v>
          </cell>
          <cell r="DN150">
            <v>45771</v>
          </cell>
          <cell r="DP150">
            <v>45766</v>
          </cell>
          <cell r="DQ150"/>
          <cell r="DR150">
            <v>45762</v>
          </cell>
          <cell r="DS150">
            <v>45769</v>
          </cell>
          <cell r="DT150">
            <v>45770</v>
          </cell>
          <cell r="DU150">
            <v>45770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MK68-000407</v>
          </cell>
          <cell r="C151">
            <v>45731</v>
          </cell>
          <cell r="E151" t="str">
            <v>บจก.เบทาโกร</v>
          </cell>
          <cell r="F151" t="str">
            <v>WB บาลานส์ 910 30kg LP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±</v>
          </cell>
          <cell r="N151">
            <v>3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45772</v>
          </cell>
          <cell r="Z151" t="str">
            <v>500กระสอบแบน พร้อมระบุชื่อบริษัท รายการสินค้า จำนวนแต่ละแพ็ค</v>
          </cell>
          <cell r="AA151">
            <v>10000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ลำพูน</v>
          </cell>
          <cell r="AJ151">
            <v>0</v>
          </cell>
          <cell r="AL151">
            <v>10000</v>
          </cell>
          <cell r="AM151"/>
          <cell r="AN151">
            <v>10500</v>
          </cell>
          <cell r="AO151" t="str">
            <v>WSWT2025800</v>
          </cell>
          <cell r="AQ151">
            <v>10756.900000000001</v>
          </cell>
          <cell r="AR151">
            <v>0</v>
          </cell>
          <cell r="AS151">
            <v>10756.900000000001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822.3052444444445</v>
          </cell>
          <cell r="DL151" t="str">
            <v>P7</v>
          </cell>
          <cell r="DM151">
            <v>2</v>
          </cell>
          <cell r="DN151">
            <v>45772</v>
          </cell>
          <cell r="DP151">
            <v>45767</v>
          </cell>
          <cell r="DQ151"/>
          <cell r="DR151">
            <v>45763</v>
          </cell>
          <cell r="DS151">
            <v>45770</v>
          </cell>
          <cell r="DT151">
            <v>45771</v>
          </cell>
          <cell r="DU151">
            <v>45771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MK68-000463</v>
          </cell>
          <cell r="C152">
            <v>45743</v>
          </cell>
          <cell r="E152" t="str">
            <v>บจก.เบทาโกร</v>
          </cell>
          <cell r="F152" t="str">
            <v>บาลานส์ 945</v>
          </cell>
          <cell r="G152">
            <v>20</v>
          </cell>
          <cell r="H152">
            <v>37</v>
          </cell>
          <cell r="I152" t="str">
            <v>ขาว</v>
          </cell>
          <cell r="J152"/>
          <cell r="L152">
            <v>80</v>
          </cell>
          <cell r="M152" t="str">
            <v>±</v>
          </cell>
          <cell r="N152">
            <v>3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45772</v>
          </cell>
          <cell r="Z152" t="str">
            <v>500กระสอบแบน พร้อมระบุชื่อบริษัท รายการสินค้า จำนวนแต่ละแพ็ค</v>
          </cell>
          <cell r="AA152">
            <v>10000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ลพบุรี 3</v>
          </cell>
          <cell r="AJ152">
            <v>0</v>
          </cell>
          <cell r="AL152">
            <v>10000</v>
          </cell>
          <cell r="AM152"/>
          <cell r="AN152">
            <v>10500</v>
          </cell>
          <cell r="AO152" t="str">
            <v>WSWT2025800</v>
          </cell>
          <cell r="AQ152">
            <v>10756.900000000001</v>
          </cell>
          <cell r="AR152">
            <v>0</v>
          </cell>
          <cell r="AS152">
            <v>10756.900000000001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822.3052444444445</v>
          </cell>
          <cell r="DL152" t="str">
            <v>P7</v>
          </cell>
          <cell r="DM152">
            <v>2</v>
          </cell>
          <cell r="DN152">
            <v>45772</v>
          </cell>
          <cell r="DP152">
            <v>45767</v>
          </cell>
          <cell r="DQ152"/>
          <cell r="DR152">
            <v>45763</v>
          </cell>
          <cell r="DS152">
            <v>45770</v>
          </cell>
          <cell r="DT152">
            <v>45771</v>
          </cell>
          <cell r="DU152">
            <v>45771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MK68-000463</v>
          </cell>
          <cell r="C153">
            <v>45743</v>
          </cell>
          <cell r="E153" t="str">
            <v>บจก.เบทาโกร</v>
          </cell>
          <cell r="F153" t="str">
            <v>เบทาโกร 405</v>
          </cell>
          <cell r="G153">
            <v>20</v>
          </cell>
          <cell r="H153">
            <v>37</v>
          </cell>
          <cell r="I153" t="str">
            <v>ขาว</v>
          </cell>
          <cell r="J153"/>
          <cell r="L153">
            <v>80</v>
          </cell>
          <cell r="M153" t="str">
            <v>±</v>
          </cell>
          <cell r="N153">
            <v>3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45776</v>
          </cell>
          <cell r="Z153" t="str">
            <v>500กระสอบแบน พร้อมระบุชื่อบริษัท รายการสินค้า จำนวนแต่ละแพ็ค</v>
          </cell>
          <cell r="AA153">
            <v>30000</v>
          </cell>
          <cell r="AB153">
            <v>0</v>
          </cell>
          <cell r="AC153">
            <v>0</v>
          </cell>
          <cell r="AD153">
            <v>0</v>
          </cell>
          <cell r="AG153"/>
          <cell r="AI153" t="str">
            <v>ลพบุรี 3</v>
          </cell>
          <cell r="AJ153">
            <v>0</v>
          </cell>
          <cell r="AL153">
            <v>30000</v>
          </cell>
          <cell r="AM153"/>
          <cell r="AN153">
            <v>31500</v>
          </cell>
          <cell r="AO153" t="str">
            <v>WSWT2025800</v>
          </cell>
          <cell r="AQ153">
            <v>32270.700000000004</v>
          </cell>
          <cell r="AR153">
            <v>0</v>
          </cell>
          <cell r="AS153">
            <v>32270.700000000004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2466.9157333333337</v>
          </cell>
          <cell r="DL153" t="str">
            <v>P7</v>
          </cell>
          <cell r="DM153">
            <v>2</v>
          </cell>
          <cell r="DN153">
            <v>45776</v>
          </cell>
          <cell r="DP153">
            <v>45771</v>
          </cell>
          <cell r="DQ153"/>
          <cell r="DR153">
            <v>45767</v>
          </cell>
          <cell r="DS153">
            <v>45774</v>
          </cell>
          <cell r="DT153">
            <v>45775</v>
          </cell>
          <cell r="DU153">
            <v>45775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MK68-000484</v>
          </cell>
          <cell r="C154">
            <v>45749</v>
          </cell>
          <cell r="E154" t="str">
            <v>บจก.อินเทคค์ โกลบอล</v>
          </cell>
          <cell r="F154" t="str">
            <v>เพอเฟคค์ 664HP</v>
          </cell>
          <cell r="G154">
            <v>20</v>
          </cell>
          <cell r="H154">
            <v>36</v>
          </cell>
          <cell r="I154" t="str">
            <v>ขาว</v>
          </cell>
          <cell r="J154"/>
          <cell r="L154">
            <v>78</v>
          </cell>
          <cell r="M154" t="str">
            <v>±</v>
          </cell>
          <cell r="N154">
            <v>5</v>
          </cell>
          <cell r="R154" t="str">
            <v>จับจีบ</v>
          </cell>
          <cell r="T154" t="str">
            <v>ไม่สวมถุงใน</v>
          </cell>
          <cell r="U154"/>
          <cell r="V154"/>
          <cell r="X154">
            <v>45755</v>
          </cell>
          <cell r="Z154" t="str">
            <v>มัด80 ใช้สายรัด</v>
          </cell>
          <cell r="AA154">
            <v>20000</v>
          </cell>
          <cell r="AB154">
            <v>0</v>
          </cell>
          <cell r="AC154">
            <v>0</v>
          </cell>
          <cell r="AD154">
            <v>0</v>
          </cell>
          <cell r="AG154" t="str">
            <v>8/4 30000  18/4  20000</v>
          </cell>
          <cell r="AI154"/>
          <cell r="AJ154">
            <v>0</v>
          </cell>
          <cell r="AL154">
            <v>20000</v>
          </cell>
          <cell r="AM154">
            <v>21000</v>
          </cell>
          <cell r="AN154">
            <v>0</v>
          </cell>
          <cell r="AO154" t="str">
            <v>WSWT2025800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45755</v>
          </cell>
          <cell r="DP154">
            <v>45750</v>
          </cell>
          <cell r="DQ154"/>
          <cell r="DR154">
            <v>45746</v>
          </cell>
          <cell r="DS154">
            <v>45753</v>
          </cell>
          <cell r="DT154">
            <v>45754</v>
          </cell>
          <cell r="DU154">
            <v>45754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MK68-000484</v>
          </cell>
          <cell r="C155">
            <v>45749</v>
          </cell>
          <cell r="E155" t="str">
            <v>บจก.อินเทคค์ โกลบอล</v>
          </cell>
          <cell r="F155" t="str">
            <v>เพอเฟคค์ 664HP</v>
          </cell>
          <cell r="G155">
            <v>20</v>
          </cell>
          <cell r="H155">
            <v>36</v>
          </cell>
          <cell r="I155" t="str">
            <v>ขาว</v>
          </cell>
          <cell r="J155"/>
          <cell r="L155">
            <v>78</v>
          </cell>
          <cell r="M155" t="str">
            <v>±</v>
          </cell>
          <cell r="N155">
            <v>5</v>
          </cell>
          <cell r="R155" t="str">
            <v>จับจีบ</v>
          </cell>
          <cell r="T155" t="str">
            <v>ไม่สวมถุงใน</v>
          </cell>
          <cell r="U155"/>
          <cell r="V155"/>
          <cell r="X155">
            <v>45755</v>
          </cell>
          <cell r="Z155" t="str">
            <v>มัด80 ใช้สายรัด</v>
          </cell>
          <cell r="AA155">
            <v>30000</v>
          </cell>
          <cell r="AB155">
            <v>0</v>
          </cell>
          <cell r="AC155">
            <v>0</v>
          </cell>
          <cell r="AD155">
            <v>0</v>
          </cell>
          <cell r="AG155" t="str">
            <v>8/4 30000  18/4  20000</v>
          </cell>
          <cell r="AI155"/>
          <cell r="AJ155">
            <v>0</v>
          </cell>
          <cell r="AL155">
            <v>30000</v>
          </cell>
          <cell r="AM155">
            <v>1938</v>
          </cell>
          <cell r="AN155">
            <v>29465.100000000002</v>
          </cell>
          <cell r="AO155" t="str">
            <v>WSWT2025800</v>
          </cell>
          <cell r="AQ155">
            <v>30872.058525000004</v>
          </cell>
          <cell r="AR155">
            <v>0</v>
          </cell>
          <cell r="AS155">
            <v>30872.058525000004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2359.9973628000002</v>
          </cell>
          <cell r="DL155" t="str">
            <v>P7</v>
          </cell>
          <cell r="DM155">
            <v>2</v>
          </cell>
          <cell r="DN155">
            <v>45755</v>
          </cell>
          <cell r="DP155">
            <v>45750</v>
          </cell>
          <cell r="DQ155"/>
          <cell r="DR155">
            <v>45746</v>
          </cell>
          <cell r="DS155">
            <v>45753</v>
          </cell>
          <cell r="DT155">
            <v>45754</v>
          </cell>
          <cell r="DU155">
            <v>45754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>รอART</v>
          </cell>
          <cell r="EG155"/>
          <cell r="EH155"/>
          <cell r="EI155"/>
        </row>
        <row r="156">
          <cell r="B156" t="str">
            <v>ใบรับคำสั่งซื้อ</v>
          </cell>
          <cell r="C156">
            <v>45751</v>
          </cell>
          <cell r="E156" t="str">
            <v>บจก.เคอรี่ฟลาวมิลล์</v>
          </cell>
          <cell r="F156" t="str">
            <v>ชามแดง 25กก.</v>
          </cell>
          <cell r="G156">
            <v>20</v>
          </cell>
          <cell r="H156">
            <v>32</v>
          </cell>
          <cell r="I156" t="str">
            <v>ขาว</v>
          </cell>
          <cell r="J156"/>
          <cell r="L156">
            <v>72</v>
          </cell>
          <cell r="M156" t="str">
            <v>±</v>
          </cell>
          <cell r="N156">
            <v>3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45769</v>
          </cell>
          <cell r="Z156" t="str">
            <v>ห่ออัดเบลแบน500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PDR250113</v>
          </cell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WSWT2025800</v>
          </cell>
          <cell r="AQ156">
            <v>4679.9500000000007</v>
          </cell>
          <cell r="AR156">
            <v>0</v>
          </cell>
          <cell r="AS156">
            <v>4679.9500000000007</v>
          </cell>
          <cell r="AT156">
            <v>0</v>
          </cell>
          <cell r="AU156">
            <v>0</v>
          </cell>
          <cell r="BZ156" t="str">
            <v>WRWT25800/WRWT25800</v>
          </cell>
          <cell r="CA156">
            <v>357.75617777777779</v>
          </cell>
          <cell r="DL156" t="str">
            <v>P7</v>
          </cell>
          <cell r="DM156">
            <v>2</v>
          </cell>
          <cell r="DN156">
            <v>45769</v>
          </cell>
          <cell r="DP156">
            <v>45764</v>
          </cell>
          <cell r="DQ156"/>
          <cell r="DR156">
            <v>45760</v>
          </cell>
          <cell r="DS156">
            <v>45767</v>
          </cell>
          <cell r="DT156">
            <v>45768</v>
          </cell>
          <cell r="DU156">
            <v>45768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>รอART</v>
          </cell>
          <cell r="EG156"/>
          <cell r="EH156"/>
          <cell r="EI156"/>
        </row>
        <row r="157">
          <cell r="B157" t="str">
            <v>ประมาณการ</v>
          </cell>
          <cell r="C157" t="str">
            <v>ประมาณการ</v>
          </cell>
          <cell r="E157" t="str">
            <v>บจก.อินเทคค์ โกลบอล</v>
          </cell>
          <cell r="F157" t="str">
            <v>รอแบบ</v>
          </cell>
          <cell r="G157">
            <v>20</v>
          </cell>
          <cell r="H157">
            <v>36</v>
          </cell>
          <cell r="I157" t="str">
            <v>ขาว</v>
          </cell>
          <cell r="J157"/>
          <cell r="L157">
            <v>78</v>
          </cell>
          <cell r="M157" t="str">
            <v>±</v>
          </cell>
          <cell r="N157">
            <v>5</v>
          </cell>
          <cell r="R157" t="str">
            <v>จับจีบ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มัด80 ใช้สายรัด</v>
          </cell>
          <cell r="AA157">
            <v>110000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110000</v>
          </cell>
          <cell r="AM157"/>
          <cell r="AN157">
            <v>115500</v>
          </cell>
          <cell r="AO157" t="str">
            <v>WSWT2025800</v>
          </cell>
          <cell r="AQ157">
            <v>115252.50000000001</v>
          </cell>
          <cell r="AR157">
            <v>0</v>
          </cell>
          <cell r="AS157">
            <v>115252.50000000001</v>
          </cell>
          <cell r="AT157">
            <v>0</v>
          </cell>
          <cell r="AU157">
            <v>0</v>
          </cell>
          <cell r="BZ157" t="str">
            <v>WRWT25800/WRWT25800</v>
          </cell>
          <cell r="CA157">
            <v>8810.4133333333339</v>
          </cell>
          <cell r="DL157" t="str">
            <v>P7</v>
          </cell>
          <cell r="DM157">
            <v>2</v>
          </cell>
          <cell r="DN157" t="str">
            <v>รอแจ้ง</v>
          </cell>
          <cell r="DP157" t="e">
            <v>#VALUE!</v>
          </cell>
          <cell r="DQ157"/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MK68-000406</v>
          </cell>
          <cell r="C158">
            <v>45731</v>
          </cell>
          <cell r="E158" t="str">
            <v>บจก.เบทาโกร</v>
          </cell>
          <cell r="F158" t="str">
            <v>WB เบทาโกร 106 30kg LP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±</v>
          </cell>
          <cell r="N158">
            <v>3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45779</v>
          </cell>
          <cell r="Z158" t="str">
            <v>500กระสอบแบน พร้อมระบุชื่อบริษัท รายการสินค้า จำนวนแต่ละแพ็ค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ลำพูน</v>
          </cell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WSWT2025800</v>
          </cell>
          <cell r="AQ158">
            <v>10756.900000000001</v>
          </cell>
          <cell r="AR158">
            <v>0</v>
          </cell>
          <cell r="AS158">
            <v>10756.900000000001</v>
          </cell>
          <cell r="AT158">
            <v>0</v>
          </cell>
          <cell r="AU158">
            <v>0</v>
          </cell>
          <cell r="BZ158" t="str">
            <v>WRWT25800/WRWT25800</v>
          </cell>
          <cell r="CA158">
            <v>822.3052444444445</v>
          </cell>
          <cell r="DL158" t="str">
            <v>P7</v>
          </cell>
          <cell r="DM158">
            <v>2</v>
          </cell>
          <cell r="DN158">
            <v>45779</v>
          </cell>
          <cell r="DP158">
            <v>45774</v>
          </cell>
          <cell r="DQ158"/>
          <cell r="DR158">
            <v>45770</v>
          </cell>
          <cell r="DS158">
            <v>45777</v>
          </cell>
          <cell r="DT158">
            <v>45778</v>
          </cell>
          <cell r="DU158">
            <v>45778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MK68-000409</v>
          </cell>
          <cell r="C159">
            <v>45731</v>
          </cell>
          <cell r="E159" t="str">
            <v>บจก.เบทาโกร</v>
          </cell>
          <cell r="F159" t="str">
            <v>WB บาลานส์ 926 30kg LP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±</v>
          </cell>
          <cell r="N159">
            <v>3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45779</v>
          </cell>
          <cell r="Z159" t="str">
            <v>500กระสอบแบน พร้อมระบุชื่อบริษัท รายการสินค้า จำนวนแต่ละแพ็ค</v>
          </cell>
          <cell r="AA159">
            <v>10000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ลำพูน</v>
          </cell>
          <cell r="AJ159">
            <v>0</v>
          </cell>
          <cell r="AL159">
            <v>10000</v>
          </cell>
          <cell r="AM159"/>
          <cell r="AN159">
            <v>10500</v>
          </cell>
          <cell r="AO159" t="str">
            <v>WSWT2025800</v>
          </cell>
          <cell r="AQ159">
            <v>10756.900000000001</v>
          </cell>
          <cell r="AR159">
            <v>0</v>
          </cell>
          <cell r="AS159">
            <v>10756.900000000001</v>
          </cell>
          <cell r="AT159">
            <v>0</v>
          </cell>
          <cell r="AU159">
            <v>0</v>
          </cell>
          <cell r="BZ159" t="str">
            <v>WRWT25800/WRWT25800</v>
          </cell>
          <cell r="CA159">
            <v>822.3052444444445</v>
          </cell>
          <cell r="DL159" t="str">
            <v>P7</v>
          </cell>
          <cell r="DM159">
            <v>2</v>
          </cell>
          <cell r="DN159">
            <v>45779</v>
          </cell>
          <cell r="DP159">
            <v>45774</v>
          </cell>
          <cell r="DQ159"/>
          <cell r="DR159">
            <v>45770</v>
          </cell>
          <cell r="DS159">
            <v>45777</v>
          </cell>
          <cell r="DT159">
            <v>45778</v>
          </cell>
          <cell r="DU159">
            <v>45778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MK68-000413</v>
          </cell>
          <cell r="C160">
            <v>45731</v>
          </cell>
          <cell r="E160" t="str">
            <v>บจก.เบทาโกร</v>
          </cell>
          <cell r="F160" t="str">
            <v>WB เบทาโกร 322 30kg LP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±</v>
          </cell>
          <cell r="N160">
            <v>3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45779</v>
          </cell>
          <cell r="Z160" t="str">
            <v>500กระสอบแบน พร้อมระบุชื่อบริษัท รายการสินค้า จำนวนแต่ละแพ็ค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ลำพูน</v>
          </cell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WSWT2025800</v>
          </cell>
          <cell r="AQ160">
            <v>10756.900000000001</v>
          </cell>
          <cell r="AR160">
            <v>0</v>
          </cell>
          <cell r="AS160">
            <v>10756.900000000001</v>
          </cell>
          <cell r="AT160">
            <v>0</v>
          </cell>
          <cell r="AU160">
            <v>0</v>
          </cell>
          <cell r="BZ160" t="str">
            <v>WRWT25800/WRWT25800</v>
          </cell>
          <cell r="CA160">
            <v>822.3052444444445</v>
          </cell>
          <cell r="DL160" t="str">
            <v>P7</v>
          </cell>
          <cell r="DM160">
            <v>2</v>
          </cell>
          <cell r="DN160">
            <v>45779</v>
          </cell>
          <cell r="DP160">
            <v>45774</v>
          </cell>
          <cell r="DQ160"/>
          <cell r="DR160">
            <v>45770</v>
          </cell>
          <cell r="DS160">
            <v>45777</v>
          </cell>
          <cell r="DT160">
            <v>45778</v>
          </cell>
          <cell r="DU160">
            <v>45778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MK68-000409</v>
          </cell>
          <cell r="C161">
            <v>45731</v>
          </cell>
          <cell r="E161" t="str">
            <v>บจก.เบทาโกร</v>
          </cell>
          <cell r="F161" t="str">
            <v>WB เบทาโกร 405 30kg LP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±</v>
          </cell>
          <cell r="N161">
            <v>3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45780</v>
          </cell>
          <cell r="Z161" t="str">
            <v>500กระสอบแบน พร้อมระบุชื่อบริษัท รายการสินค้า จำนวนแต่ละแพ็ค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 t="str">
            <v>ลำพูน</v>
          </cell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WSWT2025800</v>
          </cell>
          <cell r="AQ161">
            <v>5378.4500000000007</v>
          </cell>
          <cell r="AR161">
            <v>0</v>
          </cell>
          <cell r="AS161">
            <v>5378.4500000000007</v>
          </cell>
          <cell r="AT161">
            <v>0</v>
          </cell>
          <cell r="AU161">
            <v>0</v>
          </cell>
          <cell r="BZ161" t="str">
            <v>WRWT25800/WRWT25800</v>
          </cell>
          <cell r="CA161">
            <v>411.15262222222225</v>
          </cell>
          <cell r="DL161" t="str">
            <v>P7</v>
          </cell>
          <cell r="DM161">
            <v>2</v>
          </cell>
          <cell r="DN161">
            <v>45780</v>
          </cell>
          <cell r="DP161">
            <v>45775</v>
          </cell>
          <cell r="DQ161"/>
          <cell r="DR161">
            <v>45771</v>
          </cell>
          <cell r="DS161">
            <v>45778</v>
          </cell>
          <cell r="DT161">
            <v>45779</v>
          </cell>
          <cell r="DU161">
            <v>45779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MK68-000413</v>
          </cell>
          <cell r="C162">
            <v>45731</v>
          </cell>
          <cell r="E162" t="str">
            <v>บจก.เบทาโกร</v>
          </cell>
          <cell r="F162" t="str">
            <v>WB เบทาโกร 323 30kg LP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±</v>
          </cell>
          <cell r="N162">
            <v>3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45785</v>
          </cell>
          <cell r="Z162" t="str">
            <v>500กระสอบแบน พร้อมระบุชื่อบริษัท รายการสินค้า จำนวนแต่ละแพ็ค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 t="str">
            <v>ลำพูน</v>
          </cell>
          <cell r="AJ162">
            <v>0</v>
          </cell>
          <cell r="AL162">
            <v>5000</v>
          </cell>
          <cell r="AM162"/>
          <cell r="AN162">
            <v>5250</v>
          </cell>
          <cell r="AO162" t="str">
            <v>WSWT2025800</v>
          </cell>
          <cell r="AQ162">
            <v>5378.4500000000007</v>
          </cell>
          <cell r="AR162">
            <v>0</v>
          </cell>
          <cell r="AS162">
            <v>5378.4500000000007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411.15262222222225</v>
          </cell>
          <cell r="DL162" t="str">
            <v>P7</v>
          </cell>
          <cell r="DM162">
            <v>2</v>
          </cell>
          <cell r="DN162">
            <v>45785</v>
          </cell>
          <cell r="DP162">
            <v>45780</v>
          </cell>
          <cell r="DQ162"/>
          <cell r="DR162">
            <v>45776</v>
          </cell>
          <cell r="DS162">
            <v>45783</v>
          </cell>
          <cell r="DT162">
            <v>45784</v>
          </cell>
          <cell r="DU162">
            <v>45784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MK68-000408</v>
          </cell>
          <cell r="C163">
            <v>45731</v>
          </cell>
          <cell r="E163" t="str">
            <v>บจก.เบทาโกร</v>
          </cell>
          <cell r="F163" t="str">
            <v>WB บาลานส์ 956 30kg LP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±</v>
          </cell>
          <cell r="N163">
            <v>3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45790</v>
          </cell>
          <cell r="Z163" t="str">
            <v>500กระสอบแบน พร้อมระบุชื่อบริษัท รายการสินค้า จำนวนแต่ละแพ็ค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ลำพูน</v>
          </cell>
          <cell r="AJ163">
            <v>0</v>
          </cell>
          <cell r="AL163">
            <v>5000</v>
          </cell>
          <cell r="AM163"/>
          <cell r="AN163">
            <v>5250</v>
          </cell>
          <cell r="AO163" t="str">
            <v>WSWT2025800</v>
          </cell>
          <cell r="AQ163">
            <v>5378.4500000000007</v>
          </cell>
          <cell r="AR163">
            <v>0</v>
          </cell>
          <cell r="AS163">
            <v>5378.4500000000007</v>
          </cell>
          <cell r="AT163">
            <v>0</v>
          </cell>
          <cell r="AU163">
            <v>0</v>
          </cell>
          <cell r="BZ163" t="str">
            <v>WRWT25800/WRWT25800</v>
          </cell>
          <cell r="CA163">
            <v>411.15262222222225</v>
          </cell>
          <cell r="DL163" t="str">
            <v>P7</v>
          </cell>
          <cell r="DM163">
            <v>2</v>
          </cell>
          <cell r="DN163">
            <v>45790</v>
          </cell>
          <cell r="DP163">
            <v>45785</v>
          </cell>
          <cell r="DQ163"/>
          <cell r="DR163">
            <v>45781</v>
          </cell>
          <cell r="DS163">
            <v>45788</v>
          </cell>
          <cell r="DT163">
            <v>45789</v>
          </cell>
          <cell r="DU163">
            <v>45789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MK68-000406</v>
          </cell>
          <cell r="C164">
            <v>45731</v>
          </cell>
          <cell r="E164" t="str">
            <v>บจก.เบทาโกร</v>
          </cell>
          <cell r="F164" t="str">
            <v>WB บาลานส์ 953 30kg LP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±</v>
          </cell>
          <cell r="N164">
            <v>3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45792</v>
          </cell>
          <cell r="Z164" t="str">
            <v>500กระสอบแบน พร้อมระบุชื่อบริษัท รายการสินค้า จำนวนแต่ละแพ็ค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ลำพูน</v>
          </cell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WSWT2025800</v>
          </cell>
          <cell r="AQ164">
            <v>5378.4500000000007</v>
          </cell>
          <cell r="AR164">
            <v>0</v>
          </cell>
          <cell r="AS164">
            <v>5378.4500000000007</v>
          </cell>
          <cell r="AT164">
            <v>0</v>
          </cell>
          <cell r="AU164">
            <v>0</v>
          </cell>
          <cell r="BZ164" t="str">
            <v>WRWT25800/WRWT25800</v>
          </cell>
          <cell r="CA164">
            <v>411.15262222222225</v>
          </cell>
          <cell r="DL164" t="str">
            <v>P7</v>
          </cell>
          <cell r="DM164">
            <v>2</v>
          </cell>
          <cell r="DN164">
            <v>45792</v>
          </cell>
          <cell r="DP164">
            <v>45787</v>
          </cell>
          <cell r="DQ164"/>
          <cell r="DR164">
            <v>45783</v>
          </cell>
          <cell r="DS164">
            <v>45790</v>
          </cell>
          <cell r="DT164">
            <v>45791</v>
          </cell>
          <cell r="DU164">
            <v>45791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MK68-000386</v>
          </cell>
          <cell r="C165">
            <v>45728</v>
          </cell>
          <cell r="E165" t="str">
            <v>บจก.เบทาโกร</v>
          </cell>
          <cell r="F165" t="str">
            <v>WB ฟาร์ม F912 30kg LP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±</v>
          </cell>
          <cell r="N165">
            <v>3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>
            <v>45793</v>
          </cell>
          <cell r="Z165" t="str">
            <v>500กระสอบแบน พร้อมระบุชื่อบริษัท รายการสินค้า จำนวนแต่ละแพ็ค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 t="str">
            <v>ลำพูน</v>
          </cell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WSWT2025800</v>
          </cell>
          <cell r="AQ165">
            <v>5378.4500000000007</v>
          </cell>
          <cell r="AR165">
            <v>0</v>
          </cell>
          <cell r="AS165">
            <v>5378.4500000000007</v>
          </cell>
          <cell r="AT165">
            <v>0</v>
          </cell>
          <cell r="AU165">
            <v>0</v>
          </cell>
          <cell r="BZ165" t="str">
            <v>WRWT25800/WRWT25800</v>
          </cell>
          <cell r="CA165">
            <v>411.15262222222225</v>
          </cell>
          <cell r="DL165" t="str">
            <v>P7</v>
          </cell>
          <cell r="DM165">
            <v>2</v>
          </cell>
          <cell r="DN165">
            <v>45793</v>
          </cell>
          <cell r="DP165">
            <v>45788</v>
          </cell>
          <cell r="DQ165"/>
          <cell r="DR165">
            <v>45784</v>
          </cell>
          <cell r="DS165">
            <v>45791</v>
          </cell>
          <cell r="DT165">
            <v>45792</v>
          </cell>
          <cell r="DU165">
            <v>45792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MK68-000386</v>
          </cell>
          <cell r="C166">
            <v>45728</v>
          </cell>
          <cell r="E166" t="str">
            <v>บจก.เบทาโกร</v>
          </cell>
          <cell r="F166" t="str">
            <v>WB ฟาร์ม F993 30kg LP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±</v>
          </cell>
          <cell r="N166">
            <v>3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>
            <v>45793</v>
          </cell>
          <cell r="Z166" t="str">
            <v>500กระสอบแบน พร้อมระบุชื่อบริษัท รายการสินค้า จำนวนแต่ละแพ็ค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 t="str">
            <v>ลำพูน</v>
          </cell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WSWT2025800</v>
          </cell>
          <cell r="AQ166">
            <v>5378.4500000000007</v>
          </cell>
          <cell r="AR166">
            <v>0</v>
          </cell>
          <cell r="AS166">
            <v>5378.4500000000007</v>
          </cell>
          <cell r="AT166">
            <v>0</v>
          </cell>
          <cell r="AU166">
            <v>0</v>
          </cell>
          <cell r="BZ166" t="str">
            <v>WRWT25800/WRWT25800</v>
          </cell>
          <cell r="CA166">
            <v>411.15262222222225</v>
          </cell>
          <cell r="DL166" t="str">
            <v>P7</v>
          </cell>
          <cell r="DM166">
            <v>2</v>
          </cell>
          <cell r="DN166">
            <v>45793</v>
          </cell>
          <cell r="DP166">
            <v>45788</v>
          </cell>
          <cell r="DQ166"/>
          <cell r="DR166">
            <v>45784</v>
          </cell>
          <cell r="DS166">
            <v>45791</v>
          </cell>
          <cell r="DT166">
            <v>45792</v>
          </cell>
          <cell r="DU166">
            <v>45792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>
            <v>0</v>
          </cell>
          <cell r="C167"/>
          <cell r="E167"/>
          <cell r="F167"/>
          <cell r="G167">
            <v>20</v>
          </cell>
          <cell r="H167">
            <v>37</v>
          </cell>
          <cell r="I167"/>
          <cell r="J167"/>
          <cell r="L167">
            <v>80</v>
          </cell>
          <cell r="M167" t="str">
            <v>±</v>
          </cell>
          <cell r="N167">
            <v>3</v>
          </cell>
          <cell r="R167"/>
          <cell r="T167"/>
          <cell r="U167"/>
          <cell r="V167"/>
          <cell r="X167"/>
          <cell r="Z167"/>
          <cell r="AA167"/>
          <cell r="AB167">
            <v>0</v>
          </cell>
          <cell r="AC167">
            <v>0</v>
          </cell>
          <cell r="AD167"/>
          <cell r="AG167"/>
          <cell r="AI167" t="str">
            <v>ระบุในSD</v>
          </cell>
          <cell r="AJ167"/>
          <cell r="AL167">
            <v>0</v>
          </cell>
          <cell r="AM167"/>
          <cell r="AN167">
            <v>0</v>
          </cell>
          <cell r="AO167" t="str">
            <v>WSWT2025800</v>
          </cell>
          <cell r="AQ167">
            <v>818311.46002099989</v>
          </cell>
          <cell r="AR167">
            <v>9000</v>
          </cell>
          <cell r="AS167">
            <v>809311.46002099989</v>
          </cell>
          <cell r="AT167">
            <v>0</v>
          </cell>
          <cell r="AU167">
            <v>0</v>
          </cell>
          <cell r="BZ167" t="str">
            <v>WRWT25800/WRWT25800</v>
          </cell>
          <cell r="CA167">
            <v>0</v>
          </cell>
          <cell r="DL167"/>
          <cell r="DM167" t="str">
            <v>Lead time</v>
          </cell>
          <cell r="DN167"/>
          <cell r="DP167"/>
          <cell r="DQ167"/>
          <cell r="DR167"/>
          <cell r="DS167"/>
          <cell r="DT167"/>
          <cell r="DU167"/>
          <cell r="DW167"/>
          <cell r="DX167"/>
          <cell r="DY167"/>
          <cell r="DZ167"/>
          <cell r="EA167"/>
          <cell r="EB167"/>
          <cell r="EC167"/>
          <cell r="ED167"/>
          <cell r="EG167"/>
          <cell r="EH167"/>
          <cell r="EI167">
            <v>0</v>
          </cell>
        </row>
        <row r="168">
          <cell r="B168">
            <v>0</v>
          </cell>
          <cell r="C168"/>
          <cell r="E168"/>
          <cell r="F168"/>
          <cell r="G168">
            <v>20</v>
          </cell>
          <cell r="H168">
            <v>34</v>
          </cell>
          <cell r="I168"/>
          <cell r="J168"/>
          <cell r="L168">
            <v>98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>
            <v>0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WSWT2021950UV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BZ168" t="str">
            <v>WRWT200950/WRWT21950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/>
          <cell r="EI168"/>
        </row>
        <row r="169">
          <cell r="B169">
            <v>0</v>
          </cell>
          <cell r="C169"/>
          <cell r="E169"/>
          <cell r="F169"/>
          <cell r="G169">
            <v>20</v>
          </cell>
          <cell r="H169">
            <v>34</v>
          </cell>
          <cell r="I169"/>
          <cell r="J169"/>
          <cell r="L169">
            <v>95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/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WSWT2021900UV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WRWT200900/WRWT21900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/>
        </row>
        <row r="170">
          <cell r="B170">
            <v>0</v>
          </cell>
          <cell r="C170"/>
          <cell r="E170"/>
          <cell r="F170"/>
          <cell r="G170">
            <v>20</v>
          </cell>
          <cell r="H170">
            <v>34</v>
          </cell>
          <cell r="I170"/>
          <cell r="J170"/>
          <cell r="L170">
            <v>80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/>
          <cell r="AC170">
            <v>0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WSWT2021750UV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WRWT200750/WRWT21750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/>
          <cell r="EI170"/>
        </row>
        <row r="171">
          <cell r="B171">
            <v>0</v>
          </cell>
          <cell r="C171"/>
          <cell r="E171"/>
          <cell r="F171"/>
          <cell r="G171">
            <v>20</v>
          </cell>
          <cell r="H171">
            <v>34</v>
          </cell>
          <cell r="I171"/>
          <cell r="J171"/>
          <cell r="L171">
            <v>80</v>
          </cell>
          <cell r="M171" t="str">
            <v>±</v>
          </cell>
          <cell r="N171">
            <v>5</v>
          </cell>
          <cell r="R171"/>
          <cell r="T171"/>
          <cell r="U171"/>
          <cell r="V171"/>
          <cell r="X171"/>
          <cell r="Z171"/>
          <cell r="AA171"/>
          <cell r="AB171"/>
          <cell r="AC171">
            <v>0</v>
          </cell>
          <cell r="AD171"/>
          <cell r="AG171"/>
          <cell r="AI171" t="str">
            <v>ระบุในSD</v>
          </cell>
          <cell r="AJ171"/>
          <cell r="AL171">
            <v>0</v>
          </cell>
          <cell r="AM171"/>
          <cell r="AN171">
            <v>0</v>
          </cell>
          <cell r="AO171" t="str">
            <v>WSWT2021800UV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BZ171" t="str">
            <v>WRWT200800/WRWT21800</v>
          </cell>
          <cell r="CA171">
            <v>0</v>
          </cell>
          <cell r="DL171"/>
          <cell r="DM171" t="str">
            <v>Lead time</v>
          </cell>
          <cell r="DN171"/>
          <cell r="DP171"/>
          <cell r="DQ171"/>
          <cell r="DR171"/>
          <cell r="DS171"/>
          <cell r="DT171"/>
          <cell r="DU171"/>
          <cell r="DW171"/>
          <cell r="DX171"/>
          <cell r="DY171"/>
          <cell r="DZ171"/>
          <cell r="EA171"/>
          <cell r="EB171"/>
          <cell r="EC171"/>
          <cell r="ED171"/>
          <cell r="EG171"/>
          <cell r="EH171">
            <v>0</v>
          </cell>
          <cell r="EI171"/>
        </row>
        <row r="172">
          <cell r="B172">
            <v>0</v>
          </cell>
          <cell r="C172"/>
          <cell r="E172"/>
          <cell r="F172"/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70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/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WSWT2025700(1)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BZ172" t="str">
            <v>WRWT200800/WRWT25650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/>
          <cell r="EI172"/>
        </row>
        <row r="173">
          <cell r="B173">
            <v>0</v>
          </cell>
          <cell r="C173"/>
          <cell r="E173"/>
          <cell r="F173"/>
          <cell r="G173">
            <v>20</v>
          </cell>
          <cell r="H173">
            <v>34</v>
          </cell>
          <cell r="I173"/>
          <cell r="J173"/>
          <cell r="L173">
            <v>85</v>
          </cell>
          <cell r="M173" t="str">
            <v>±</v>
          </cell>
          <cell r="N173">
            <v>5</v>
          </cell>
          <cell r="R173"/>
          <cell r="T173"/>
          <cell r="U173"/>
          <cell r="V173"/>
          <cell r="X173"/>
          <cell r="Z173"/>
          <cell r="AA173"/>
          <cell r="AB173"/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WSWT2021850UV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BZ173" t="str">
            <v>WRWT200850/WRWT21850</v>
          </cell>
          <cell r="CA173">
            <v>0</v>
          </cell>
          <cell r="DL173"/>
          <cell r="DM173"/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>
            <v>0</v>
          </cell>
          <cell r="EI173"/>
        </row>
        <row r="174">
          <cell r="B174">
            <v>0</v>
          </cell>
          <cell r="C174"/>
          <cell r="E174"/>
          <cell r="F174"/>
          <cell r="G174">
            <v>20</v>
          </cell>
          <cell r="H174">
            <v>34</v>
          </cell>
          <cell r="I174"/>
          <cell r="J174"/>
          <cell r="L174">
            <v>80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/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WSWT2021750UV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BZ174" t="str">
            <v>WRWT200750/WRWT21750</v>
          </cell>
          <cell r="CA174">
            <v>0</v>
          </cell>
          <cell r="DL174"/>
          <cell r="DM174"/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/>
        </row>
        <row r="175">
          <cell r="B175">
            <v>0</v>
          </cell>
          <cell r="C175"/>
          <cell r="E175"/>
          <cell r="F175"/>
          <cell r="G175">
            <v>21</v>
          </cell>
          <cell r="H175">
            <v>39</v>
          </cell>
          <cell r="I175"/>
          <cell r="J175"/>
          <cell r="L175">
            <v>78</v>
          </cell>
          <cell r="M175" t="str">
            <v>±</v>
          </cell>
          <cell r="N175">
            <v>3</v>
          </cell>
          <cell r="R175"/>
          <cell r="T175"/>
          <cell r="U175"/>
          <cell r="V175"/>
          <cell r="X175"/>
          <cell r="Z175"/>
          <cell r="AA175"/>
          <cell r="AB175"/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WSWT2125700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BZ175" t="str">
            <v>WRWT210800/WRWT25650</v>
          </cell>
          <cell r="CA175">
            <v>0</v>
          </cell>
          <cell r="DL175"/>
          <cell r="DM175"/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/>
        </row>
        <row r="176">
          <cell r="B176" t="str">
            <v>MK68-000493</v>
          </cell>
          <cell r="C176">
            <v>45748</v>
          </cell>
          <cell r="E176" t="str">
            <v>บจก.ไลม์มาสเตอร์</v>
          </cell>
          <cell r="F176" t="str">
            <v>LMC 20 kg</v>
          </cell>
          <cell r="G176">
            <v>21</v>
          </cell>
          <cell r="H176">
            <v>34</v>
          </cell>
          <cell r="I176" t="str">
            <v>ขาว</v>
          </cell>
          <cell r="J176"/>
          <cell r="L176">
            <v>60</v>
          </cell>
          <cell r="M176" t="str">
            <v>±</v>
          </cell>
          <cell r="N176">
            <v>5</v>
          </cell>
          <cell r="R176" t="str">
            <v>ไม่</v>
          </cell>
          <cell r="T176">
            <v>22</v>
          </cell>
          <cell r="U176">
            <v>36</v>
          </cell>
          <cell r="V176">
            <v>40</v>
          </cell>
          <cell r="X176">
            <v>45772</v>
          </cell>
          <cell r="Z176" t="str">
            <v>500กระสอบแบน</v>
          </cell>
          <cell r="AA176">
            <v>10000</v>
          </cell>
          <cell r="AB176">
            <v>195.39367372799995</v>
          </cell>
          <cell r="AC176">
            <v>0</v>
          </cell>
          <cell r="AD176">
            <v>195.39367372799995</v>
          </cell>
          <cell r="AG176"/>
          <cell r="AI176" t="str">
            <v>ห้ามขาด-ห้ามเกิน</v>
          </cell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WSWT2125650</v>
          </cell>
          <cell r="AQ176">
            <v>9918.7000000000007</v>
          </cell>
          <cell r="AR176">
            <v>0</v>
          </cell>
          <cell r="AS176">
            <v>9918.7000000000007</v>
          </cell>
          <cell r="AT176">
            <v>0</v>
          </cell>
          <cell r="AU176">
            <v>0</v>
          </cell>
          <cell r="BZ176" t="str">
            <v>WRWT25650/WRWT25650</v>
          </cell>
          <cell r="CA176">
            <v>676.95127500000001</v>
          </cell>
          <cell r="DL176" t="str">
            <v>P9</v>
          </cell>
          <cell r="DM176">
            <v>3</v>
          </cell>
          <cell r="DN176">
            <v>45772</v>
          </cell>
          <cell r="DP176">
            <v>45767</v>
          </cell>
          <cell r="DQ176"/>
          <cell r="DR176">
            <v>45762</v>
          </cell>
          <cell r="DS176">
            <v>45769</v>
          </cell>
          <cell r="DT176">
            <v>45770</v>
          </cell>
          <cell r="DU176">
            <v>45770</v>
          </cell>
          <cell r="DW176">
            <v>45771</v>
          </cell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>รอART</v>
          </cell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45749</v>
          </cell>
          <cell r="E177" t="str">
            <v>บจก.เอเชี่ยนเคมิคัล</v>
          </cell>
          <cell r="F177" t="str">
            <v>ไม่พิมพ์</v>
          </cell>
          <cell r="G177">
            <v>21</v>
          </cell>
          <cell r="H177">
            <v>31</v>
          </cell>
          <cell r="I177" t="str">
            <v>ขาว</v>
          </cell>
          <cell r="J177"/>
          <cell r="L177">
            <v>60</v>
          </cell>
          <cell r="M177" t="str">
            <v>±</v>
          </cell>
          <cell r="N177">
            <v>5</v>
          </cell>
          <cell r="R177" t="str">
            <v>ไม่</v>
          </cell>
          <cell r="T177">
            <v>22</v>
          </cell>
          <cell r="U177">
            <v>34</v>
          </cell>
          <cell r="V177">
            <v>40</v>
          </cell>
          <cell r="X177">
            <v>45756</v>
          </cell>
          <cell r="Z177" t="str">
            <v>มัด100</v>
          </cell>
          <cell r="AA177">
            <v>2000</v>
          </cell>
          <cell r="AB177">
            <v>36.9076939264</v>
          </cell>
          <cell r="AC177">
            <v>0</v>
          </cell>
          <cell r="AD177">
            <v>36.9076939264</v>
          </cell>
          <cell r="AG177" t="str">
            <v>เย็น8/4</v>
          </cell>
          <cell r="AI177" t="str">
            <v>ห้ามขาด-ห้ามเกิน</v>
          </cell>
          <cell r="AJ177">
            <v>0</v>
          </cell>
          <cell r="AL177">
            <v>2000</v>
          </cell>
          <cell r="AM177"/>
          <cell r="AN177">
            <v>0</v>
          </cell>
          <cell r="AO177" t="str">
            <v>WSWT2125650</v>
          </cell>
          <cell r="AQ177">
            <v>1816.1000000000001</v>
          </cell>
          <cell r="AR177">
            <v>0</v>
          </cell>
          <cell r="AS177">
            <v>1816.1000000000001</v>
          </cell>
          <cell r="AT177">
            <v>0</v>
          </cell>
          <cell r="AU177">
            <v>0</v>
          </cell>
          <cell r="BZ177" t="str">
            <v>WRWT25650/WRWT25650</v>
          </cell>
          <cell r="CA177">
            <v>123.94882499999999</v>
          </cell>
          <cell r="DL177" t="str">
            <v>P3</v>
          </cell>
          <cell r="DM177">
            <v>3</v>
          </cell>
          <cell r="DN177">
            <v>45756</v>
          </cell>
          <cell r="DP177">
            <v>45751</v>
          </cell>
          <cell r="DQ177"/>
          <cell r="DR177"/>
          <cell r="DS177"/>
          <cell r="DT177"/>
          <cell r="DU177">
            <v>45753</v>
          </cell>
          <cell r="DW177">
            <v>45754</v>
          </cell>
          <cell r="DX177"/>
          <cell r="DY177"/>
          <cell r="DZ177"/>
          <cell r="EA177"/>
          <cell r="EB177"/>
          <cell r="EC177" t="str">
            <v>ตัด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45750</v>
          </cell>
          <cell r="E178" t="str">
            <v>บจก.หนองบัวฟีดมิลล์</v>
          </cell>
          <cell r="F178" t="str">
            <v>ไม่พิมพ์</v>
          </cell>
          <cell r="G178">
            <v>21</v>
          </cell>
          <cell r="H178">
            <v>38</v>
          </cell>
          <cell r="I178" t="str">
            <v>ขาว</v>
          </cell>
          <cell r="J178"/>
          <cell r="L178">
            <v>69</v>
          </cell>
          <cell r="M178" t="str">
            <v>±</v>
          </cell>
          <cell r="N178">
            <v>5</v>
          </cell>
          <cell r="R178" t="str">
            <v>ไม่</v>
          </cell>
          <cell r="T178">
            <v>22</v>
          </cell>
          <cell r="U178">
            <v>41</v>
          </cell>
          <cell r="V178">
            <v>40</v>
          </cell>
          <cell r="X178">
            <v>45756</v>
          </cell>
          <cell r="Z178" t="str">
            <v>500กระสอบ</v>
          </cell>
          <cell r="AA178">
            <v>10000</v>
          </cell>
          <cell r="AB178">
            <v>222.53168396799998</v>
          </cell>
          <cell r="AC178">
            <v>0</v>
          </cell>
          <cell r="AD178">
            <v>222.53168396799998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0</v>
          </cell>
          <cell r="AO178" t="str">
            <v>WSWT2125650</v>
          </cell>
          <cell r="AQ178">
            <v>11036.3</v>
          </cell>
          <cell r="AR178">
            <v>0</v>
          </cell>
          <cell r="AS178">
            <v>11036.3</v>
          </cell>
          <cell r="AT178">
            <v>0</v>
          </cell>
          <cell r="AU178">
            <v>0</v>
          </cell>
          <cell r="BZ178" t="str">
            <v>WRWT25650/WRWT25650</v>
          </cell>
          <cell r="CA178">
            <v>753.2274749999998</v>
          </cell>
          <cell r="DL178" t="str">
            <v>P3</v>
          </cell>
          <cell r="DM178">
            <v>3</v>
          </cell>
          <cell r="DN178">
            <v>45756</v>
          </cell>
          <cell r="DP178">
            <v>45751</v>
          </cell>
          <cell r="DQ178"/>
          <cell r="DR178"/>
          <cell r="DS178"/>
          <cell r="DT178"/>
          <cell r="DU178">
            <v>45753</v>
          </cell>
          <cell r="DW178">
            <v>45754</v>
          </cell>
          <cell r="DX178"/>
          <cell r="DY178"/>
          <cell r="DZ178"/>
          <cell r="EA178"/>
          <cell r="EB178"/>
          <cell r="EC178" t="str">
            <v>ตัด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45750</v>
          </cell>
          <cell r="E179" t="str">
            <v>บจก.หนองบัวฟีดมิลล์</v>
          </cell>
          <cell r="F179" t="str">
            <v>ไม่พิมพ์</v>
          </cell>
          <cell r="G179">
            <v>21</v>
          </cell>
          <cell r="H179">
            <v>38</v>
          </cell>
          <cell r="I179" t="str">
            <v>ขาว</v>
          </cell>
          <cell r="J179"/>
          <cell r="L179">
            <v>69</v>
          </cell>
          <cell r="M179" t="str">
            <v>±</v>
          </cell>
          <cell r="N179">
            <v>5</v>
          </cell>
          <cell r="R179" t="str">
            <v>ไม่</v>
          </cell>
          <cell r="T179" t="str">
            <v>ไม่สวมถุงใน</v>
          </cell>
          <cell r="U179"/>
          <cell r="V179"/>
          <cell r="X179">
            <v>45756</v>
          </cell>
          <cell r="Z179" t="str">
            <v>500กระสอบ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</v>
          </cell>
          <cell r="AM179"/>
          <cell r="AN179">
            <v>0</v>
          </cell>
          <cell r="AO179" t="str">
            <v>WSWT2125650</v>
          </cell>
          <cell r="AQ179">
            <v>11036.3</v>
          </cell>
          <cell r="AR179">
            <v>0</v>
          </cell>
          <cell r="AS179">
            <v>11036.3</v>
          </cell>
          <cell r="AT179">
            <v>0</v>
          </cell>
          <cell r="AU179">
            <v>0</v>
          </cell>
          <cell r="BZ179" t="str">
            <v>WRWT25650/WRWT25650</v>
          </cell>
          <cell r="CA179">
            <v>753.2274749999998</v>
          </cell>
          <cell r="DL179" t="str">
            <v>P3</v>
          </cell>
          <cell r="DM179">
            <v>2</v>
          </cell>
          <cell r="DN179">
            <v>45756</v>
          </cell>
          <cell r="DP179">
            <v>45751</v>
          </cell>
          <cell r="DQ179"/>
          <cell r="DR179"/>
          <cell r="DS179"/>
          <cell r="DT179"/>
          <cell r="DU179">
            <v>45754</v>
          </cell>
          <cell r="DW179"/>
          <cell r="DX179"/>
          <cell r="DY179"/>
          <cell r="DZ179"/>
          <cell r="EA179"/>
          <cell r="EB179"/>
          <cell r="EC179" t="str">
            <v>ตัด</v>
          </cell>
          <cell r="ED179"/>
          <cell r="EG179"/>
          <cell r="EH179"/>
          <cell r="EI179"/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บจก.หนองบัวฟีดมิลล์</v>
          </cell>
          <cell r="F180" t="str">
            <v>ไม่พิมพ์</v>
          </cell>
          <cell r="G180">
            <v>21</v>
          </cell>
          <cell r="H180">
            <v>38</v>
          </cell>
          <cell r="I180" t="str">
            <v>ขาว</v>
          </cell>
          <cell r="J180"/>
          <cell r="L180">
            <v>69</v>
          </cell>
          <cell r="M180" t="str">
            <v>±</v>
          </cell>
          <cell r="N180">
            <v>5</v>
          </cell>
          <cell r="R180" t="str">
            <v>ไม่</v>
          </cell>
          <cell r="T180">
            <v>22</v>
          </cell>
          <cell r="U180">
            <v>41</v>
          </cell>
          <cell r="V180">
            <v>40</v>
          </cell>
          <cell r="X180">
            <v>45777</v>
          </cell>
          <cell r="Z180" t="str">
            <v>500กระสอบ</v>
          </cell>
          <cell r="AA180">
            <v>10000</v>
          </cell>
          <cell r="AB180">
            <v>222.53168396799998</v>
          </cell>
          <cell r="AC180">
            <v>0</v>
          </cell>
          <cell r="AD180">
            <v>222.53168396799998</v>
          </cell>
          <cell r="AG180"/>
          <cell r="AI180"/>
          <cell r="AJ180">
            <v>0</v>
          </cell>
          <cell r="AL180">
            <v>10000</v>
          </cell>
          <cell r="AM180"/>
          <cell r="AN180">
            <v>0</v>
          </cell>
          <cell r="AO180" t="str">
            <v>WSWT2125650</v>
          </cell>
          <cell r="AQ180">
            <v>11036.3</v>
          </cell>
          <cell r="AR180">
            <v>0</v>
          </cell>
          <cell r="AS180">
            <v>11036.3</v>
          </cell>
          <cell r="AT180">
            <v>0</v>
          </cell>
          <cell r="AU180">
            <v>0</v>
          </cell>
          <cell r="BZ180" t="str">
            <v>WRWT25650/WRWT25650</v>
          </cell>
          <cell r="CA180">
            <v>753.2274749999998</v>
          </cell>
          <cell r="DL180" t="str">
            <v>P3</v>
          </cell>
          <cell r="DM180">
            <v>3</v>
          </cell>
          <cell r="DN180">
            <v>45777</v>
          </cell>
          <cell r="DP180">
            <v>45772</v>
          </cell>
          <cell r="DQ180"/>
          <cell r="DR180"/>
          <cell r="DS180"/>
          <cell r="DT180"/>
          <cell r="DU180">
            <v>45774</v>
          </cell>
          <cell r="DW180">
            <v>45775</v>
          </cell>
          <cell r="DX180"/>
          <cell r="DY180"/>
          <cell r="DZ180"/>
          <cell r="EA180"/>
          <cell r="EB180"/>
          <cell r="EC180" t="str">
            <v>ตัด</v>
          </cell>
          <cell r="ED180"/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บจก.หนองบัวฟีดมิลล์</v>
          </cell>
          <cell r="F181" t="str">
            <v>ไม่พิมพ์</v>
          </cell>
          <cell r="G181">
            <v>21</v>
          </cell>
          <cell r="H181">
            <v>38</v>
          </cell>
          <cell r="I181" t="str">
            <v>ขาว</v>
          </cell>
          <cell r="J181"/>
          <cell r="L181">
            <v>69</v>
          </cell>
          <cell r="M181" t="str">
            <v>±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45777</v>
          </cell>
          <cell r="Z181" t="str">
            <v>500กระสอบ</v>
          </cell>
          <cell r="AA181">
            <v>10000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10000</v>
          </cell>
          <cell r="AM181"/>
          <cell r="AN181">
            <v>0</v>
          </cell>
          <cell r="AO181" t="str">
            <v>WSWT2125650</v>
          </cell>
          <cell r="AQ181">
            <v>11036.3</v>
          </cell>
          <cell r="AR181">
            <v>0</v>
          </cell>
          <cell r="AS181">
            <v>11036.3</v>
          </cell>
          <cell r="AT181">
            <v>0</v>
          </cell>
          <cell r="AU181">
            <v>0</v>
          </cell>
          <cell r="BZ181" t="str">
            <v>WRWT25650/WRWT25650</v>
          </cell>
          <cell r="CA181">
            <v>753.2274749999998</v>
          </cell>
          <cell r="DL181" t="str">
            <v>P3</v>
          </cell>
          <cell r="DM181">
            <v>2</v>
          </cell>
          <cell r="DN181">
            <v>45777</v>
          </cell>
          <cell r="DP181">
            <v>45772</v>
          </cell>
          <cell r="DQ181"/>
          <cell r="DR181"/>
          <cell r="DS181"/>
          <cell r="DT181"/>
          <cell r="DU181">
            <v>45775</v>
          </cell>
          <cell r="DW181"/>
          <cell r="DX181"/>
          <cell r="DY181"/>
          <cell r="DZ181"/>
          <cell r="EA181"/>
          <cell r="EB181"/>
          <cell r="EC181" t="str">
            <v>ตัด</v>
          </cell>
          <cell r="ED181"/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21</v>
          </cell>
          <cell r="H182">
            <v>37</v>
          </cell>
          <cell r="I182" t="str">
            <v>ขาว</v>
          </cell>
          <cell r="J182"/>
          <cell r="L182">
            <v>67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>
            <v>0</v>
          </cell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WSWT2125650</v>
          </cell>
          <cell r="AQ182">
            <v>55880</v>
          </cell>
          <cell r="AR182">
            <v>0</v>
          </cell>
          <cell r="AS182">
            <v>55880</v>
          </cell>
          <cell r="AT182">
            <v>0</v>
          </cell>
          <cell r="AU182">
            <v>0</v>
          </cell>
          <cell r="BZ182" t="str">
            <v>WRWT25650/WRWT25650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>
            <v>0</v>
          </cell>
          <cell r="C183"/>
          <cell r="E183"/>
          <cell r="F183"/>
          <cell r="G183">
            <v>21</v>
          </cell>
          <cell r="H183">
            <v>37</v>
          </cell>
          <cell r="I183" t="str">
            <v>ขาวแถบใส5</v>
          </cell>
          <cell r="J183"/>
          <cell r="L183">
            <v>67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WSWTSCL052125650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WRWT25650/WRCL25680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21</v>
          </cell>
          <cell r="H184">
            <v>37</v>
          </cell>
          <cell r="I184" t="str">
            <v>ขาว</v>
          </cell>
          <cell r="J184"/>
          <cell r="L184">
            <v>83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WSWT2125800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WRWT210800/WRWT25800</v>
          </cell>
          <cell r="CA184">
            <v>0</v>
          </cell>
          <cell r="DL184"/>
          <cell r="DM184"/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/>
        </row>
        <row r="185">
          <cell r="B185" t="str">
            <v>MK68-000462</v>
          </cell>
          <cell r="C185">
            <v>45743</v>
          </cell>
          <cell r="E185" t="str">
            <v>บจก.เอสพีเอ็ม อาหารสัตว์</v>
          </cell>
          <cell r="F185" t="str">
            <v>มาซูฟีด ซี042</v>
          </cell>
          <cell r="G185">
            <v>21</v>
          </cell>
          <cell r="H185">
            <v>38</v>
          </cell>
          <cell r="I185" t="str">
            <v>ขาว</v>
          </cell>
          <cell r="J185" t="str">
            <v>ด้าน</v>
          </cell>
          <cell r="L185">
            <v>102</v>
          </cell>
          <cell r="M185" t="str">
            <v>±</v>
          </cell>
          <cell r="N185">
            <v>5</v>
          </cell>
          <cell r="R185" t="str">
            <v>บิด</v>
          </cell>
          <cell r="T185">
            <v>22</v>
          </cell>
          <cell r="U185">
            <v>40</v>
          </cell>
          <cell r="V185">
            <v>40</v>
          </cell>
          <cell r="X185">
            <v>45752</v>
          </cell>
          <cell r="Z185" t="str">
            <v>500กระสอบแบน</v>
          </cell>
          <cell r="AA185">
            <v>3000</v>
          </cell>
          <cell r="AB185">
            <v>65.13122457599998</v>
          </cell>
          <cell r="AC185">
            <v>0</v>
          </cell>
          <cell r="AD185">
            <v>65.13122457599998</v>
          </cell>
          <cell r="AG185"/>
          <cell r="AI185"/>
          <cell r="AJ185">
            <v>0</v>
          </cell>
          <cell r="AL185">
            <v>3000</v>
          </cell>
          <cell r="AM185">
            <v>3000</v>
          </cell>
          <cell r="AN185">
            <v>0</v>
          </cell>
          <cell r="AO185" t="str">
            <v>WSWT2121670SM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BZ185" t="str">
            <v>WRWT21670/WRWT21670</v>
          </cell>
          <cell r="CA185">
            <v>0</v>
          </cell>
          <cell r="DL185" t="str">
            <v>P8</v>
          </cell>
          <cell r="DM185">
            <v>4</v>
          </cell>
          <cell r="DN185">
            <v>45752</v>
          </cell>
          <cell r="DP185">
            <v>45747</v>
          </cell>
          <cell r="DQ185">
            <v>45748</v>
          </cell>
          <cell r="DR185">
            <v>45742</v>
          </cell>
          <cell r="DS185">
            <v>45749</v>
          </cell>
          <cell r="DT185">
            <v>45750</v>
          </cell>
          <cell r="DU185">
            <v>45750</v>
          </cell>
          <cell r="DW185">
            <v>45751</v>
          </cell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MK68-000449</v>
          </cell>
          <cell r="C186">
            <v>45740</v>
          </cell>
          <cell r="E186" t="str">
            <v>บจก.หนองบัว อโกรฟอร์ไลด์</v>
          </cell>
          <cell r="F186" t="str">
            <v>โอดิน 202</v>
          </cell>
          <cell r="G186">
            <v>21</v>
          </cell>
          <cell r="H186">
            <v>37</v>
          </cell>
          <cell r="I186" t="str">
            <v>ขาว</v>
          </cell>
          <cell r="J186" t="str">
            <v>ใส</v>
          </cell>
          <cell r="L186">
            <v>100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22</v>
          </cell>
          <cell r="U186">
            <v>40</v>
          </cell>
          <cell r="V186">
            <v>40</v>
          </cell>
          <cell r="X186">
            <v>45752</v>
          </cell>
          <cell r="Z186" t="str">
            <v xml:space="preserve">300กระสอบแบนเต็มใบ </v>
          </cell>
          <cell r="AA186">
            <v>5000</v>
          </cell>
          <cell r="AB186">
            <v>108.55204095999999</v>
          </cell>
          <cell r="AC186">
            <v>0</v>
          </cell>
          <cell r="AD186">
            <v>108.55204095999999</v>
          </cell>
          <cell r="AG186"/>
          <cell r="AI186"/>
          <cell r="AJ186">
            <v>0</v>
          </cell>
          <cell r="AL186">
            <v>5000</v>
          </cell>
          <cell r="AM186">
            <v>5677</v>
          </cell>
          <cell r="AN186">
            <v>0</v>
          </cell>
          <cell r="AO186" t="str">
            <v>WSWT2121670SM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WRWT21670/WRWT21670</v>
          </cell>
          <cell r="CA186">
            <v>0</v>
          </cell>
          <cell r="DL186" t="str">
            <v>P8</v>
          </cell>
          <cell r="DM186">
            <v>4</v>
          </cell>
          <cell r="DN186">
            <v>45752</v>
          </cell>
          <cell r="DP186">
            <v>45747</v>
          </cell>
          <cell r="DQ186">
            <v>45748</v>
          </cell>
          <cell r="DR186">
            <v>45742</v>
          </cell>
          <cell r="DS186">
            <v>45749</v>
          </cell>
          <cell r="DT186">
            <v>45750</v>
          </cell>
          <cell r="DU186">
            <v>45750</v>
          </cell>
          <cell r="DW186">
            <v>45751</v>
          </cell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>รอART</v>
          </cell>
          <cell r="EG186"/>
          <cell r="EH186"/>
          <cell r="EI186"/>
        </row>
        <row r="187">
          <cell r="B187" t="str">
            <v>MK68-000184</v>
          </cell>
          <cell r="C187">
            <v>45693</v>
          </cell>
          <cell r="E187" t="str">
            <v>บจก.เอพีเอ็ม อะโกร</v>
          </cell>
          <cell r="F187" t="str">
            <v>โมโม่ 4133</v>
          </cell>
          <cell r="G187">
            <v>21</v>
          </cell>
          <cell r="H187">
            <v>40</v>
          </cell>
          <cell r="I187" t="str">
            <v>ขาว</v>
          </cell>
          <cell r="J187" t="str">
            <v>ใส</v>
          </cell>
          <cell r="L187">
            <v>108</v>
          </cell>
          <cell r="M187" t="str">
            <v>±</v>
          </cell>
          <cell r="N187">
            <v>5</v>
          </cell>
          <cell r="R187" t="str">
            <v>จับจีบ</v>
          </cell>
          <cell r="T187">
            <v>22</v>
          </cell>
          <cell r="U187">
            <v>42</v>
          </cell>
          <cell r="V187">
            <v>40</v>
          </cell>
          <cell r="X187">
            <v>45754</v>
          </cell>
          <cell r="Z187" t="str">
            <v>500กระสอบแบน</v>
          </cell>
          <cell r="AA187">
            <v>5000</v>
          </cell>
          <cell r="AB187">
            <v>0.43312264343039991</v>
          </cell>
          <cell r="AC187">
            <v>0</v>
          </cell>
          <cell r="AD187">
            <v>0.43312264343039991</v>
          </cell>
          <cell r="AG187"/>
          <cell r="AI187"/>
          <cell r="AJ187">
            <v>4981</v>
          </cell>
          <cell r="AL187">
            <v>19</v>
          </cell>
          <cell r="AM187">
            <v>5398</v>
          </cell>
          <cell r="AN187">
            <v>0</v>
          </cell>
          <cell r="AO187" t="str">
            <v>WSWT2121670SM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WRWT21670/WRWT21670</v>
          </cell>
          <cell r="CA187">
            <v>0</v>
          </cell>
          <cell r="DL187" t="str">
            <v>P8</v>
          </cell>
          <cell r="DM187">
            <v>4</v>
          </cell>
          <cell r="DN187">
            <v>45754</v>
          </cell>
          <cell r="DP187">
            <v>45749</v>
          </cell>
          <cell r="DQ187">
            <v>45750</v>
          </cell>
          <cell r="DR187">
            <v>45744</v>
          </cell>
          <cell r="DS187">
            <v>45751</v>
          </cell>
          <cell r="DT187">
            <v>45752</v>
          </cell>
          <cell r="DU187">
            <v>45752</v>
          </cell>
          <cell r="DW187">
            <v>45753</v>
          </cell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MK68-000453</v>
          </cell>
          <cell r="C188">
            <v>45741</v>
          </cell>
          <cell r="E188" t="str">
            <v>บจก.เอ็นบี ดิสทริบิวชั่น</v>
          </cell>
          <cell r="F188" t="str">
            <v>การ์เซียส์ฟิช 111M</v>
          </cell>
          <cell r="G188">
            <v>21</v>
          </cell>
          <cell r="H188">
            <v>37</v>
          </cell>
          <cell r="I188" t="str">
            <v>ขาว</v>
          </cell>
          <cell r="J188" t="str">
            <v>ใส</v>
          </cell>
          <cell r="L188">
            <v>100</v>
          </cell>
          <cell r="M188" t="str">
            <v>±</v>
          </cell>
          <cell r="N188">
            <v>5</v>
          </cell>
          <cell r="R188" t="str">
            <v>บิด</v>
          </cell>
          <cell r="T188">
            <v>22</v>
          </cell>
          <cell r="U188">
            <v>40</v>
          </cell>
          <cell r="V188">
            <v>40</v>
          </cell>
          <cell r="X188">
            <v>45755</v>
          </cell>
          <cell r="Z188" t="str">
            <v xml:space="preserve">300กระสอบแบนเต็มใบ </v>
          </cell>
          <cell r="AA188">
            <v>5000</v>
          </cell>
          <cell r="AB188">
            <v>108.55204095999999</v>
          </cell>
          <cell r="AC188">
            <v>0</v>
          </cell>
          <cell r="AD188">
            <v>108.55204095999999</v>
          </cell>
          <cell r="AG188"/>
          <cell r="AI188"/>
          <cell r="AJ188">
            <v>0</v>
          </cell>
          <cell r="AL188">
            <v>5000</v>
          </cell>
          <cell r="AM188">
            <v>5400</v>
          </cell>
          <cell r="AN188">
            <v>0</v>
          </cell>
          <cell r="AO188" t="str">
            <v>WSWT2121670SM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WRWT21670/WRWT21670</v>
          </cell>
          <cell r="CA188">
            <v>0</v>
          </cell>
          <cell r="DL188" t="str">
            <v>P8</v>
          </cell>
          <cell r="DM188">
            <v>4</v>
          </cell>
          <cell r="DN188">
            <v>45755</v>
          </cell>
          <cell r="DP188">
            <v>45750</v>
          </cell>
          <cell r="DQ188">
            <v>45751</v>
          </cell>
          <cell r="DR188">
            <v>45745</v>
          </cell>
          <cell r="DS188">
            <v>45752</v>
          </cell>
          <cell r="DT188">
            <v>45753</v>
          </cell>
          <cell r="DU188">
            <v>45753</v>
          </cell>
          <cell r="DW188">
            <v>45754</v>
          </cell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 t="str">
            <v xml:space="preserve"> / </v>
          </cell>
          <cell r="EG188"/>
          <cell r="EH188"/>
          <cell r="EI188"/>
        </row>
        <row r="189">
          <cell r="B189" t="str">
            <v>MK68-000453</v>
          </cell>
          <cell r="C189">
            <v>45741</v>
          </cell>
          <cell r="E189" t="str">
            <v>บจก.เอ็นบี ดิสทริบิวชั่น</v>
          </cell>
          <cell r="F189" t="str">
            <v>กัสโซ่ฟีด 101-102</v>
          </cell>
          <cell r="G189">
            <v>21</v>
          </cell>
          <cell r="H189">
            <v>37</v>
          </cell>
          <cell r="I189" t="str">
            <v>ขาว</v>
          </cell>
          <cell r="J189" t="str">
            <v>ใส</v>
          </cell>
          <cell r="L189">
            <v>100</v>
          </cell>
          <cell r="M189" t="str">
            <v>±</v>
          </cell>
          <cell r="N189">
            <v>5</v>
          </cell>
          <cell r="R189" t="str">
            <v>บิด</v>
          </cell>
          <cell r="T189">
            <v>22</v>
          </cell>
          <cell r="U189">
            <v>40</v>
          </cell>
          <cell r="V189">
            <v>40</v>
          </cell>
          <cell r="X189">
            <v>45755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5225</v>
          </cell>
          <cell r="AL189">
            <v>0</v>
          </cell>
          <cell r="AM189">
            <v>5400</v>
          </cell>
          <cell r="AN189">
            <v>0</v>
          </cell>
          <cell r="AO189" t="str">
            <v>WSWT2121670SM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WRWT21670/WRWT21670</v>
          </cell>
          <cell r="CA189">
            <v>0</v>
          </cell>
          <cell r="DL189" t="str">
            <v>P8</v>
          </cell>
          <cell r="DM189">
            <v>4</v>
          </cell>
          <cell r="DN189">
            <v>45755</v>
          </cell>
          <cell r="DP189">
            <v>45750</v>
          </cell>
          <cell r="DQ189">
            <v>45751</v>
          </cell>
          <cell r="DR189">
            <v>45745</v>
          </cell>
          <cell r="DS189">
            <v>45752</v>
          </cell>
          <cell r="DT189">
            <v>45753</v>
          </cell>
          <cell r="DU189">
            <v>45753</v>
          </cell>
          <cell r="DW189">
            <v>45754</v>
          </cell>
          <cell r="DX189"/>
          <cell r="DY189"/>
          <cell r="DZ189"/>
          <cell r="EA189"/>
          <cell r="EB189"/>
          <cell r="EC189" t="str">
            <v>งานเคลือบ+พิมพ์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MK68-000454</v>
          </cell>
          <cell r="C190">
            <v>45741</v>
          </cell>
          <cell r="E190" t="str">
            <v>บจก.เอ็นบี ดิสทริบิวชั่น</v>
          </cell>
          <cell r="F190" t="str">
            <v>กัสโซ่ฟีด 103SML</v>
          </cell>
          <cell r="G190">
            <v>21</v>
          </cell>
          <cell r="H190">
            <v>37</v>
          </cell>
          <cell r="I190" t="str">
            <v>ขาว</v>
          </cell>
          <cell r="J190" t="str">
            <v>ใส</v>
          </cell>
          <cell r="L190">
            <v>100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22</v>
          </cell>
          <cell r="U190">
            <v>40</v>
          </cell>
          <cell r="V190">
            <v>40</v>
          </cell>
          <cell r="X190">
            <v>45755</v>
          </cell>
          <cell r="Z190" t="str">
            <v xml:space="preserve">300กระสอบแบนเต็มใบ </v>
          </cell>
          <cell r="AA190">
            <v>5000</v>
          </cell>
          <cell r="AB190">
            <v>108.55204095999999</v>
          </cell>
          <cell r="AC190">
            <v>0</v>
          </cell>
          <cell r="AD190">
            <v>108.55204095999999</v>
          </cell>
          <cell r="AG190" t="str">
            <v>ขอก่อน1000ไป5/4</v>
          </cell>
          <cell r="AI190"/>
          <cell r="AJ190">
            <v>0</v>
          </cell>
          <cell r="AL190">
            <v>5000</v>
          </cell>
          <cell r="AM190">
            <v>5600</v>
          </cell>
          <cell r="AN190">
            <v>0</v>
          </cell>
          <cell r="AO190" t="str">
            <v>WSWT2121670SM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WRWT21670/WRWT21670</v>
          </cell>
          <cell r="CA190">
            <v>0</v>
          </cell>
          <cell r="DL190" t="str">
            <v>P8</v>
          </cell>
          <cell r="DM190">
            <v>4</v>
          </cell>
          <cell r="DN190">
            <v>45755</v>
          </cell>
          <cell r="DP190">
            <v>45750</v>
          </cell>
          <cell r="DQ190">
            <v>45751</v>
          </cell>
          <cell r="DR190">
            <v>45745</v>
          </cell>
          <cell r="DS190">
            <v>45752</v>
          </cell>
          <cell r="DT190">
            <v>45753</v>
          </cell>
          <cell r="DU190">
            <v>45753</v>
          </cell>
          <cell r="DW190">
            <v>45754</v>
          </cell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MK68-000454</v>
          </cell>
          <cell r="C191">
            <v>45741</v>
          </cell>
          <cell r="E191" t="str">
            <v>บจก.เอ็นบี ดิสทริบิวชั่น</v>
          </cell>
          <cell r="F191" t="str">
            <v>NB FISH 103L</v>
          </cell>
          <cell r="G191">
            <v>21</v>
          </cell>
          <cell r="H191">
            <v>37</v>
          </cell>
          <cell r="I191" t="str">
            <v>ขาว</v>
          </cell>
          <cell r="J191" t="str">
            <v>ใส</v>
          </cell>
          <cell r="L191">
            <v>100</v>
          </cell>
          <cell r="M191" t="str">
            <v>±</v>
          </cell>
          <cell r="N191">
            <v>5</v>
          </cell>
          <cell r="R191" t="str">
            <v>บิด</v>
          </cell>
          <cell r="T191">
            <v>22</v>
          </cell>
          <cell r="U191">
            <v>40</v>
          </cell>
          <cell r="V191">
            <v>40</v>
          </cell>
          <cell r="X191">
            <v>45755</v>
          </cell>
          <cell r="Z191" t="str">
            <v xml:space="preserve">300กระสอบแบนเต็มใบ </v>
          </cell>
          <cell r="AA191">
            <v>5000</v>
          </cell>
          <cell r="AB191">
            <v>108.55204095999999</v>
          </cell>
          <cell r="AC191">
            <v>0</v>
          </cell>
          <cell r="AD191">
            <v>108.55204095999999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WSWT2121670SM</v>
          </cell>
          <cell r="AQ191">
            <v>5378.4500000000007</v>
          </cell>
          <cell r="AR191">
            <v>5378.4500000000007</v>
          </cell>
          <cell r="AS191">
            <v>0</v>
          </cell>
          <cell r="AT191">
            <v>5378.4500000000007</v>
          </cell>
          <cell r="AU191">
            <v>0</v>
          </cell>
          <cell r="BZ191" t="str">
            <v>WRWT21670/WRWT21670</v>
          </cell>
          <cell r="CA191">
            <v>0</v>
          </cell>
          <cell r="DL191" t="str">
            <v>P8</v>
          </cell>
          <cell r="DM191">
            <v>4</v>
          </cell>
          <cell r="DN191">
            <v>45755</v>
          </cell>
          <cell r="DP191">
            <v>45750</v>
          </cell>
          <cell r="DQ191">
            <v>45751</v>
          </cell>
          <cell r="DR191">
            <v>45745</v>
          </cell>
          <cell r="DS191">
            <v>45752</v>
          </cell>
          <cell r="DT191">
            <v>45753</v>
          </cell>
          <cell r="DU191">
            <v>45753</v>
          </cell>
          <cell r="DW191">
            <v>45754</v>
          </cell>
          <cell r="DX191"/>
          <cell r="DY191"/>
          <cell r="DZ191"/>
          <cell r="EA191"/>
          <cell r="EB191"/>
          <cell r="EC191" t="str">
            <v>งานเคลือบ+พิมพ์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MK68-000455</v>
          </cell>
          <cell r="C192">
            <v>45741</v>
          </cell>
          <cell r="E192" t="str">
            <v>บจก.เอ็นบี ดิสทริบิวชั่น</v>
          </cell>
          <cell r="F192" t="str">
            <v>การ์เซียส์ฟิช 112</v>
          </cell>
          <cell r="G192">
            <v>21</v>
          </cell>
          <cell r="H192">
            <v>37</v>
          </cell>
          <cell r="I192" t="str">
            <v>ขาว</v>
          </cell>
          <cell r="J192" t="str">
            <v>ใส</v>
          </cell>
          <cell r="L192">
            <v>100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22</v>
          </cell>
          <cell r="U192">
            <v>40</v>
          </cell>
          <cell r="V192">
            <v>40</v>
          </cell>
          <cell r="X192">
            <v>45755</v>
          </cell>
          <cell r="Z192" t="str">
            <v xml:space="preserve">300กระสอบแบนเต็มใบ </v>
          </cell>
          <cell r="AA192">
            <v>5000</v>
          </cell>
          <cell r="AB192">
            <v>108.55204095999999</v>
          </cell>
          <cell r="AC192">
            <v>0</v>
          </cell>
          <cell r="AD192">
            <v>108.55204095999999</v>
          </cell>
          <cell r="AG192"/>
          <cell r="AI192"/>
          <cell r="AJ192">
            <v>0</v>
          </cell>
          <cell r="AL192">
            <v>5000</v>
          </cell>
          <cell r="AM192">
            <v>5400</v>
          </cell>
          <cell r="AN192">
            <v>0</v>
          </cell>
          <cell r="AO192" t="str">
            <v>WSWT2121670SM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WRWT21670/WRWT21670</v>
          </cell>
          <cell r="CA192">
            <v>0</v>
          </cell>
          <cell r="DL192" t="str">
            <v>P8</v>
          </cell>
          <cell r="DM192">
            <v>4</v>
          </cell>
          <cell r="DN192">
            <v>45755</v>
          </cell>
          <cell r="DP192">
            <v>45750</v>
          </cell>
          <cell r="DQ192">
            <v>45751</v>
          </cell>
          <cell r="DR192">
            <v>45745</v>
          </cell>
          <cell r="DS192">
            <v>45752</v>
          </cell>
          <cell r="DT192">
            <v>45753</v>
          </cell>
          <cell r="DU192">
            <v>45753</v>
          </cell>
          <cell r="DW192">
            <v>45754</v>
          </cell>
          <cell r="DX192"/>
          <cell r="DY192"/>
          <cell r="DZ192"/>
          <cell r="EA192"/>
          <cell r="EB192"/>
          <cell r="EC192" t="str">
            <v>งานเคลือบ+พิมพ์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MK68-000455</v>
          </cell>
          <cell r="C193">
            <v>45741</v>
          </cell>
          <cell r="E193" t="str">
            <v>บจก.เอ็นบี ดิสทริบิวชั่น</v>
          </cell>
          <cell r="F193" t="str">
            <v>NB Proplus 888M</v>
          </cell>
          <cell r="G193">
            <v>21</v>
          </cell>
          <cell r="H193">
            <v>37</v>
          </cell>
          <cell r="I193" t="str">
            <v>ขาว</v>
          </cell>
          <cell r="J193" t="str">
            <v>ใส</v>
          </cell>
          <cell r="L193">
            <v>100</v>
          </cell>
          <cell r="M193" t="str">
            <v>±</v>
          </cell>
          <cell r="N193">
            <v>5</v>
          </cell>
          <cell r="R193" t="str">
            <v>บิด</v>
          </cell>
          <cell r="T193">
            <v>22</v>
          </cell>
          <cell r="U193">
            <v>40</v>
          </cell>
          <cell r="V193">
            <v>40</v>
          </cell>
          <cell r="X193">
            <v>45755</v>
          </cell>
          <cell r="Z193" t="str">
            <v xml:space="preserve">300กระสอบแบนเต็มใบ </v>
          </cell>
          <cell r="AA193">
            <v>5000</v>
          </cell>
          <cell r="AB193">
            <v>108.55204095999999</v>
          </cell>
          <cell r="AC193">
            <v>0</v>
          </cell>
          <cell r="AD193">
            <v>108.55204095999999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WSWT2121670SM</v>
          </cell>
          <cell r="AQ193">
            <v>5378.4500000000007</v>
          </cell>
          <cell r="AR193">
            <v>5378.4500000000007</v>
          </cell>
          <cell r="AS193">
            <v>0</v>
          </cell>
          <cell r="AT193">
            <v>5378.4500000000007</v>
          </cell>
          <cell r="AU193">
            <v>0</v>
          </cell>
          <cell r="BZ193" t="str">
            <v>WRWT21670/WRWT21670</v>
          </cell>
          <cell r="CA193">
            <v>0</v>
          </cell>
          <cell r="DL193" t="str">
            <v>P8</v>
          </cell>
          <cell r="DM193">
            <v>4</v>
          </cell>
          <cell r="DN193">
            <v>45755</v>
          </cell>
          <cell r="DP193">
            <v>45750</v>
          </cell>
          <cell r="DQ193">
            <v>45751</v>
          </cell>
          <cell r="DR193">
            <v>45745</v>
          </cell>
          <cell r="DS193">
            <v>45752</v>
          </cell>
          <cell r="DT193">
            <v>45753</v>
          </cell>
          <cell r="DU193">
            <v>45753</v>
          </cell>
          <cell r="DW193">
            <v>45754</v>
          </cell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MK68-000471</v>
          </cell>
          <cell r="C194">
            <v>45749</v>
          </cell>
          <cell r="E194" t="str">
            <v>คุณนพวินทร์ รัตนเศรษฐ์เมธา</v>
          </cell>
          <cell r="F194" t="str">
            <v>ลุงนัย ฟาร์ม 101</v>
          </cell>
          <cell r="G194">
            <v>21</v>
          </cell>
          <cell r="H194">
            <v>37</v>
          </cell>
          <cell r="I194" t="str">
            <v>ขาว</v>
          </cell>
          <cell r="J194" t="str">
            <v>ด้าน</v>
          </cell>
          <cell r="L194">
            <v>100</v>
          </cell>
          <cell r="M194" t="str">
            <v>±</v>
          </cell>
          <cell r="N194">
            <v>5</v>
          </cell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45757</v>
          </cell>
          <cell r="Z194" t="str">
            <v>500กระสอบ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WSWT2121670SM</v>
          </cell>
          <cell r="AQ194">
            <v>5378.4500000000007</v>
          </cell>
          <cell r="AR194">
            <v>5378.4500000000007</v>
          </cell>
          <cell r="AS194">
            <v>0</v>
          </cell>
          <cell r="AT194">
            <v>5378.4500000000007</v>
          </cell>
          <cell r="AU194">
            <v>0</v>
          </cell>
          <cell r="BZ194" t="str">
            <v>WRWT21670/WRWT21670</v>
          </cell>
          <cell r="CA194">
            <v>0</v>
          </cell>
          <cell r="DL194" t="str">
            <v>P8</v>
          </cell>
          <cell r="DM194">
            <v>4</v>
          </cell>
          <cell r="DN194">
            <v>45757</v>
          </cell>
          <cell r="DP194">
            <v>45752</v>
          </cell>
          <cell r="DQ194">
            <v>45753</v>
          </cell>
          <cell r="DR194">
            <v>45747</v>
          </cell>
          <cell r="DS194">
            <v>45754</v>
          </cell>
          <cell r="DT194">
            <v>45755</v>
          </cell>
          <cell r="DU194">
            <v>45755</v>
          </cell>
          <cell r="DW194"/>
          <cell r="DX194"/>
          <cell r="DY194"/>
          <cell r="DZ194"/>
          <cell r="EA194"/>
          <cell r="EB194"/>
          <cell r="EC194" t="str">
            <v>งานเคลือบ+พิมพ์</v>
          </cell>
          <cell r="ED194" t="str">
            <v>รอART</v>
          </cell>
          <cell r="EG194"/>
          <cell r="EH194"/>
          <cell r="EI194"/>
        </row>
        <row r="195">
          <cell r="B195" t="str">
            <v>MK67-001617</v>
          </cell>
          <cell r="C195">
            <v>45628</v>
          </cell>
          <cell r="E195" t="str">
            <v>บจก.ที.ซี.ยูเนี่ยน อโกรเทค</v>
          </cell>
          <cell r="F195" t="str">
            <v>Zhejiang UN</v>
          </cell>
          <cell r="G195">
            <v>21</v>
          </cell>
          <cell r="H195">
            <v>37</v>
          </cell>
          <cell r="I195" t="str">
            <v>ขาว</v>
          </cell>
          <cell r="J195" t="str">
            <v>ใส</v>
          </cell>
          <cell r="L195">
            <v>100</v>
          </cell>
          <cell r="M195" t="str">
            <v>±</v>
          </cell>
          <cell r="N195">
            <v>5</v>
          </cell>
          <cell r="R195" t="str">
            <v>ไม่</v>
          </cell>
          <cell r="T195" t="str">
            <v>ไม่สวมถุงใน</v>
          </cell>
          <cell r="U195"/>
          <cell r="V195"/>
          <cell r="X195">
            <v>45766</v>
          </cell>
          <cell r="Z195" t="str">
            <v xml:space="preserve">300กระสอบแบนเต็มใบ </v>
          </cell>
          <cell r="AA195">
            <v>16000</v>
          </cell>
          <cell r="AB195">
            <v>0</v>
          </cell>
          <cell r="AC195">
            <v>0</v>
          </cell>
          <cell r="AD195">
            <v>0</v>
          </cell>
          <cell r="AG195" t="str">
            <v>20/1--5/3 ลูกค้าแจ้งเลื่อน</v>
          </cell>
          <cell r="AI195"/>
          <cell r="AJ195">
            <v>0</v>
          </cell>
          <cell r="AL195">
            <v>16000</v>
          </cell>
          <cell r="AM195"/>
          <cell r="AN195">
            <v>16800</v>
          </cell>
          <cell r="AO195" t="str">
            <v>WSWT2121670SM</v>
          </cell>
          <cell r="AQ195">
            <v>17211.04</v>
          </cell>
          <cell r="AR195">
            <v>17211.04</v>
          </cell>
          <cell r="AS195">
            <v>0</v>
          </cell>
          <cell r="AT195">
            <v>17211.04</v>
          </cell>
          <cell r="AU195">
            <v>0</v>
          </cell>
          <cell r="BZ195" t="str">
            <v>WRWT21670/WRWT21670</v>
          </cell>
          <cell r="CA195">
            <v>0</v>
          </cell>
          <cell r="DL195" t="str">
            <v>P8</v>
          </cell>
          <cell r="DM195">
            <v>4</v>
          </cell>
          <cell r="DN195">
            <v>45766</v>
          </cell>
          <cell r="DP195">
            <v>45761</v>
          </cell>
          <cell r="DQ195">
            <v>45762</v>
          </cell>
          <cell r="DR195">
            <v>45756</v>
          </cell>
          <cell r="DS195">
            <v>45763</v>
          </cell>
          <cell r="DT195">
            <v>45764</v>
          </cell>
          <cell r="DU195">
            <v>45764</v>
          </cell>
          <cell r="DW195"/>
          <cell r="DX195"/>
          <cell r="DY195"/>
          <cell r="DZ195"/>
          <cell r="EA195"/>
          <cell r="EB195"/>
          <cell r="EC195" t="str">
            <v>งานเคลือบ+พิมพ์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ประมาณการ</v>
          </cell>
          <cell r="C196" t="str">
            <v>ประมาณการ</v>
          </cell>
          <cell r="E196" t="str">
            <v>บจก.เอ็นบี ดิสทริบิวชั่น</v>
          </cell>
          <cell r="F196" t="str">
            <v>รอแบบ</v>
          </cell>
          <cell r="G196">
            <v>21</v>
          </cell>
          <cell r="H196">
            <v>37</v>
          </cell>
          <cell r="I196" t="str">
            <v>ขาว</v>
          </cell>
          <cell r="J196" t="str">
            <v>ใส</v>
          </cell>
          <cell r="L196">
            <v>100</v>
          </cell>
          <cell r="M196" t="str">
            <v>±</v>
          </cell>
          <cell r="N196">
            <v>5</v>
          </cell>
          <cell r="R196" t="str">
            <v>บิด</v>
          </cell>
          <cell r="T196">
            <v>22</v>
          </cell>
          <cell r="U196">
            <v>40</v>
          </cell>
          <cell r="V196">
            <v>40</v>
          </cell>
          <cell r="X196">
            <v>45777</v>
          </cell>
          <cell r="Z196" t="str">
            <v xml:space="preserve">300กระสอบแบนเต็มใบ </v>
          </cell>
          <cell r="AA196">
            <v>5000</v>
          </cell>
          <cell r="AB196">
            <v>108.55204095999999</v>
          </cell>
          <cell r="AC196">
            <v>0</v>
          </cell>
          <cell r="AD196">
            <v>108.55204095999999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WSWT2121670SM</v>
          </cell>
          <cell r="AQ196">
            <v>5378.4500000000007</v>
          </cell>
          <cell r="AR196">
            <v>0</v>
          </cell>
          <cell r="AS196">
            <v>5378.4500000000007</v>
          </cell>
          <cell r="AT196">
            <v>0</v>
          </cell>
          <cell r="AU196">
            <v>5378.4500000000007</v>
          </cell>
          <cell r="BZ196" t="str">
            <v>WRWT21670/WRWT21670</v>
          </cell>
          <cell r="CA196">
            <v>386.78226766666666</v>
          </cell>
          <cell r="DL196" t="str">
            <v>P8</v>
          </cell>
          <cell r="DM196">
            <v>4</v>
          </cell>
          <cell r="DN196">
            <v>45777</v>
          </cell>
          <cell r="DP196">
            <v>45772</v>
          </cell>
          <cell r="DQ196">
            <v>45773</v>
          </cell>
          <cell r="DR196">
            <v>45767</v>
          </cell>
          <cell r="DS196">
            <v>45774</v>
          </cell>
          <cell r="DT196">
            <v>45775</v>
          </cell>
          <cell r="DU196">
            <v>45775</v>
          </cell>
          <cell r="DW196">
            <v>45776</v>
          </cell>
          <cell r="DX196"/>
          <cell r="DY196"/>
          <cell r="DZ196"/>
          <cell r="EA196"/>
          <cell r="EB196"/>
          <cell r="EC196" t="str">
            <v>งานเคลือบ+พิมพ์</v>
          </cell>
          <cell r="ED196" t="str">
            <v>รอART</v>
          </cell>
          <cell r="EG196"/>
          <cell r="EH196"/>
          <cell r="EI196"/>
        </row>
        <row r="197">
          <cell r="B197" t="str">
            <v>ประมาณการ</v>
          </cell>
          <cell r="C197" t="str">
            <v>ประมาณการ</v>
          </cell>
          <cell r="E197" t="str">
            <v>บจก.แอมโก้เวท</v>
          </cell>
          <cell r="F197" t="str">
            <v>รอแบบ</v>
          </cell>
          <cell r="G197">
            <v>21</v>
          </cell>
          <cell r="H197">
            <v>37</v>
          </cell>
          <cell r="I197" t="str">
            <v>ขาว</v>
          </cell>
          <cell r="J197" t="str">
            <v>ใส</v>
          </cell>
          <cell r="L197">
            <v>100</v>
          </cell>
          <cell r="M197" t="str">
            <v>±</v>
          </cell>
          <cell r="N197">
            <v>5</v>
          </cell>
          <cell r="R197" t="str">
            <v>ไม่</v>
          </cell>
          <cell r="T197" t="str">
            <v>ไม่สวมถุงใน</v>
          </cell>
          <cell r="U197"/>
          <cell r="V197"/>
          <cell r="X197">
            <v>45777</v>
          </cell>
          <cell r="Z197" t="str">
            <v>500กระสอบแบน</v>
          </cell>
          <cell r="AA197">
            <v>40000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40000</v>
          </cell>
          <cell r="AM197"/>
          <cell r="AN197">
            <v>42000</v>
          </cell>
          <cell r="AO197" t="str">
            <v>WSWT2121670SM</v>
          </cell>
          <cell r="AQ197">
            <v>43027.600000000006</v>
          </cell>
          <cell r="AR197">
            <v>0</v>
          </cell>
          <cell r="AS197">
            <v>43027.600000000006</v>
          </cell>
          <cell r="AT197">
            <v>0</v>
          </cell>
          <cell r="AU197">
            <v>43027.600000000006</v>
          </cell>
          <cell r="BZ197" t="str">
            <v>WRWT21670/WRWT21670</v>
          </cell>
          <cell r="CA197">
            <v>3094.2581413333332</v>
          </cell>
          <cell r="DL197" t="str">
            <v>P8</v>
          </cell>
          <cell r="DM197">
            <v>4</v>
          </cell>
          <cell r="DN197">
            <v>45777</v>
          </cell>
          <cell r="DP197">
            <v>45772</v>
          </cell>
          <cell r="DQ197">
            <v>45773</v>
          </cell>
          <cell r="DR197">
            <v>45767</v>
          </cell>
          <cell r="DS197">
            <v>45774</v>
          </cell>
          <cell r="DT197">
            <v>45775</v>
          </cell>
          <cell r="DU197">
            <v>45775</v>
          </cell>
          <cell r="DW197"/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 t="str">
            <v>รอART</v>
          </cell>
          <cell r="EG197"/>
          <cell r="EH197"/>
          <cell r="EI197"/>
        </row>
        <row r="198">
          <cell r="B198" t="str">
            <v>ประมาณการ</v>
          </cell>
          <cell r="C198" t="str">
            <v>ประมาณการ</v>
          </cell>
          <cell r="E198" t="str">
            <v>บจก.ที.ซี.ยูเนี่ยน อโกรเทค</v>
          </cell>
          <cell r="F198" t="str">
            <v>Zhejiang UN</v>
          </cell>
          <cell r="G198">
            <v>21</v>
          </cell>
          <cell r="H198">
            <v>37</v>
          </cell>
          <cell r="I198" t="str">
            <v>ขาว</v>
          </cell>
          <cell r="J198" t="str">
            <v>ใส</v>
          </cell>
          <cell r="L198">
            <v>100</v>
          </cell>
          <cell r="M198" t="str">
            <v>±</v>
          </cell>
          <cell r="N198">
            <v>5</v>
          </cell>
          <cell r="R198" t="str">
            <v>ไม่</v>
          </cell>
          <cell r="T198" t="str">
            <v>ไม่สวมถุงใน</v>
          </cell>
          <cell r="U198"/>
          <cell r="V198"/>
          <cell r="X198">
            <v>45777</v>
          </cell>
          <cell r="Z198" t="str">
            <v xml:space="preserve">300กระสอบแบนเต็มใบ </v>
          </cell>
          <cell r="AA198">
            <v>20000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20000</v>
          </cell>
          <cell r="AM198"/>
          <cell r="AN198">
            <v>21000</v>
          </cell>
          <cell r="AO198" t="str">
            <v>WSWT2121670SM</v>
          </cell>
          <cell r="AQ198">
            <v>21513.800000000003</v>
          </cell>
          <cell r="AR198">
            <v>0</v>
          </cell>
          <cell r="AS198">
            <v>21513.800000000003</v>
          </cell>
          <cell r="AT198">
            <v>0</v>
          </cell>
          <cell r="AU198">
            <v>21513.800000000003</v>
          </cell>
          <cell r="BZ198" t="str">
            <v>WRWT21670/WRWT21670</v>
          </cell>
          <cell r="CA198">
            <v>1547.1290706666666</v>
          </cell>
          <cell r="DL198" t="str">
            <v>P8</v>
          </cell>
          <cell r="DM198">
            <v>4</v>
          </cell>
          <cell r="DN198">
            <v>45777</v>
          </cell>
          <cell r="DP198">
            <v>45772</v>
          </cell>
          <cell r="DQ198">
            <v>45773</v>
          </cell>
          <cell r="DR198">
            <v>45767</v>
          </cell>
          <cell r="DS198">
            <v>45774</v>
          </cell>
          <cell r="DT198">
            <v>45775</v>
          </cell>
          <cell r="DU198">
            <v>45775</v>
          </cell>
          <cell r="DW198"/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ประมาณการ</v>
          </cell>
          <cell r="C199" t="str">
            <v>ประมาณการ</v>
          </cell>
          <cell r="E199" t="str">
            <v>บจก.เอพีเอ็ม อะโกร</v>
          </cell>
          <cell r="F199" t="str">
            <v>รอแบบ</v>
          </cell>
          <cell r="G199">
            <v>21</v>
          </cell>
          <cell r="H199">
            <v>40</v>
          </cell>
          <cell r="I199" t="str">
            <v>ขาว</v>
          </cell>
          <cell r="J199" t="str">
            <v>ใส</v>
          </cell>
          <cell r="L199">
            <v>108</v>
          </cell>
          <cell r="M199" t="str">
            <v>±</v>
          </cell>
          <cell r="N199">
            <v>5</v>
          </cell>
          <cell r="R199" t="str">
            <v>จับจีบ</v>
          </cell>
          <cell r="T199">
            <v>22</v>
          </cell>
          <cell r="U199">
            <v>42</v>
          </cell>
          <cell r="V199">
            <v>40</v>
          </cell>
          <cell r="X199" t="str">
            <v>รอแจ้ง</v>
          </cell>
          <cell r="Z199" t="str">
            <v>500กระสอบแบน</v>
          </cell>
          <cell r="AA199">
            <v>10000</v>
          </cell>
          <cell r="AB199">
            <v>227.95928601599996</v>
          </cell>
          <cell r="AC199">
            <v>0</v>
          </cell>
          <cell r="AD199">
            <v>227.95928601599996</v>
          </cell>
          <cell r="AG199"/>
          <cell r="AI199"/>
          <cell r="AJ199">
            <v>0</v>
          </cell>
          <cell r="AL199">
            <v>10000</v>
          </cell>
          <cell r="AM199"/>
          <cell r="AN199">
            <v>10500</v>
          </cell>
          <cell r="AO199" t="str">
            <v>WSWT2121670SM</v>
          </cell>
          <cell r="AQ199">
            <v>11595.1</v>
          </cell>
          <cell r="AR199">
            <v>11595.1</v>
          </cell>
          <cell r="AS199">
            <v>0</v>
          </cell>
          <cell r="AT199">
            <v>11595.1</v>
          </cell>
          <cell r="AU199">
            <v>0</v>
          </cell>
          <cell r="BZ199" t="str">
            <v>WRWT21670/WRWT21670</v>
          </cell>
          <cell r="CA199">
            <v>0</v>
          </cell>
          <cell r="DL199" t="str">
            <v>P8</v>
          </cell>
          <cell r="DM199">
            <v>4</v>
          </cell>
          <cell r="DN199" t="str">
            <v>รอแจ้ง</v>
          </cell>
          <cell r="DP199" t="e">
            <v>#VALUE!</v>
          </cell>
          <cell r="DQ199" t="e">
            <v>#VALUE!</v>
          </cell>
          <cell r="DR199" t="e">
            <v>#VALUE!</v>
          </cell>
          <cell r="DS199" t="e">
            <v>#VALUE!</v>
          </cell>
          <cell r="DT199" t="e">
            <v>#VALUE!</v>
          </cell>
          <cell r="DU199" t="e">
            <v>#VALUE!</v>
          </cell>
          <cell r="DW199" t="e">
            <v>#VALUE!</v>
          </cell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 t="str">
            <v>รอART</v>
          </cell>
          <cell r="EG199"/>
          <cell r="EH199"/>
          <cell r="EI199"/>
        </row>
        <row r="200">
          <cell r="B200" t="str">
            <v>MK67-001642</v>
          </cell>
          <cell r="C200">
            <v>45631</v>
          </cell>
          <cell r="E200" t="str">
            <v>บจก.ที.ซี.ยูเนี่ยน อโกรเทค</v>
          </cell>
          <cell r="F200" t="str">
            <v>Zhejiang UN</v>
          </cell>
          <cell r="G200">
            <v>21</v>
          </cell>
          <cell r="H200">
            <v>37</v>
          </cell>
          <cell r="I200" t="str">
            <v>ขาว</v>
          </cell>
          <cell r="J200" t="str">
            <v>ใส</v>
          </cell>
          <cell r="L200">
            <v>100</v>
          </cell>
          <cell r="M200" t="str">
            <v>±</v>
          </cell>
          <cell r="N200">
            <v>5</v>
          </cell>
          <cell r="R200" t="str">
            <v>ไม่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 xml:space="preserve">300กระสอบแบนเต็มใบ </v>
          </cell>
          <cell r="AA200">
            <v>16000</v>
          </cell>
          <cell r="AB200">
            <v>0</v>
          </cell>
          <cell r="AC200">
            <v>0</v>
          </cell>
          <cell r="AD200">
            <v>0</v>
          </cell>
          <cell r="AG200" t="str">
            <v>3/2---19/3 ลูกค้าแจ้งเลื่อน</v>
          </cell>
          <cell r="AI200"/>
          <cell r="AJ200">
            <v>0</v>
          </cell>
          <cell r="AL200">
            <v>16000</v>
          </cell>
          <cell r="AM200"/>
          <cell r="AN200">
            <v>16800</v>
          </cell>
          <cell r="AO200" t="str">
            <v>WSWT2121670SM</v>
          </cell>
          <cell r="AQ200">
            <v>17211.04</v>
          </cell>
          <cell r="AR200">
            <v>17211.04</v>
          </cell>
          <cell r="AS200">
            <v>0</v>
          </cell>
          <cell r="AT200">
            <v>17211.04</v>
          </cell>
          <cell r="AU200">
            <v>0</v>
          </cell>
          <cell r="BZ200" t="str">
            <v>WRWT21670/WRWT21670</v>
          </cell>
          <cell r="CA200">
            <v>0</v>
          </cell>
          <cell r="DL200" t="str">
            <v>P8</v>
          </cell>
          <cell r="DM200">
            <v>4</v>
          </cell>
          <cell r="DN200" t="str">
            <v>รอแจ้ง</v>
          </cell>
          <cell r="DP200" t="e">
            <v>#VALUE!</v>
          </cell>
          <cell r="DQ200" t="e">
            <v>#VALUE!</v>
          </cell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MK67-001643</v>
          </cell>
          <cell r="C201">
            <v>45631</v>
          </cell>
          <cell r="E201" t="str">
            <v>บจก.ที.ซี.ยูเนี่ยน อโกรเทค</v>
          </cell>
          <cell r="F201" t="str">
            <v>Zhejiang UN</v>
          </cell>
          <cell r="G201">
            <v>21</v>
          </cell>
          <cell r="H201">
            <v>37</v>
          </cell>
          <cell r="I201" t="str">
            <v>ขาว</v>
          </cell>
          <cell r="J201" t="str">
            <v>ใส</v>
          </cell>
          <cell r="L201">
            <v>100</v>
          </cell>
          <cell r="M201" t="str">
            <v>±</v>
          </cell>
          <cell r="N201">
            <v>5</v>
          </cell>
          <cell r="R201" t="str">
            <v>ไม่</v>
          </cell>
          <cell r="T201" t="str">
            <v>ไม่สวมถุงใน</v>
          </cell>
          <cell r="U201"/>
          <cell r="V201"/>
          <cell r="X201" t="str">
            <v>รอแจ้ง</v>
          </cell>
          <cell r="Z201" t="str">
            <v xml:space="preserve">300กระสอบแบนเต็มใบ </v>
          </cell>
          <cell r="AA201">
            <v>16000</v>
          </cell>
          <cell r="AB201">
            <v>0</v>
          </cell>
          <cell r="AC201">
            <v>0</v>
          </cell>
          <cell r="AD201">
            <v>0</v>
          </cell>
          <cell r="AG201" t="str">
            <v>17/2---28/3 ลูกค้าแจ้งเลื่อน</v>
          </cell>
          <cell r="AI201"/>
          <cell r="AJ201">
            <v>0</v>
          </cell>
          <cell r="AL201">
            <v>16000</v>
          </cell>
          <cell r="AM201"/>
          <cell r="AN201">
            <v>16800</v>
          </cell>
          <cell r="AO201" t="str">
            <v>WSWT2121670SM</v>
          </cell>
          <cell r="AQ201">
            <v>17211.04</v>
          </cell>
          <cell r="AR201">
            <v>17211.04</v>
          </cell>
          <cell r="AS201">
            <v>0</v>
          </cell>
          <cell r="AT201">
            <v>17211.04</v>
          </cell>
          <cell r="AU201">
            <v>0</v>
          </cell>
          <cell r="BZ201" t="str">
            <v>WRWT21670/WRWT21670</v>
          </cell>
          <cell r="CA201">
            <v>0</v>
          </cell>
          <cell r="DL201" t="str">
            <v>P8</v>
          </cell>
          <cell r="DM201">
            <v>4</v>
          </cell>
          <cell r="DN201" t="str">
            <v>รอแจ้ง</v>
          </cell>
          <cell r="DP201" t="e">
            <v>#VALUE!</v>
          </cell>
          <cell r="DQ201" t="e">
            <v>#VALUE!</v>
          </cell>
          <cell r="DR201" t="e">
            <v>#VALUE!</v>
          </cell>
          <cell r="DS201" t="e">
            <v>#VALUE!</v>
          </cell>
          <cell r="DT201" t="e">
            <v>#VALUE!</v>
          </cell>
          <cell r="DU201" t="e">
            <v>#VALUE!</v>
          </cell>
          <cell r="DW201"/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MK68-000183</v>
          </cell>
          <cell r="C202">
            <v>45693</v>
          </cell>
          <cell r="E202" t="str">
            <v>บจก.เอพีเอ็ม อะโกร</v>
          </cell>
          <cell r="F202" t="str">
            <v>โมโม่ 4131</v>
          </cell>
          <cell r="G202">
            <v>21</v>
          </cell>
          <cell r="H202">
            <v>38</v>
          </cell>
          <cell r="I202" t="str">
            <v>ขาว</v>
          </cell>
          <cell r="J202" t="str">
            <v>ใส</v>
          </cell>
          <cell r="L202">
            <v>102</v>
          </cell>
          <cell r="M202" t="str">
            <v>±</v>
          </cell>
          <cell r="N202">
            <v>5</v>
          </cell>
          <cell r="R202" t="str">
            <v>จับจีบ</v>
          </cell>
          <cell r="T202">
            <v>22</v>
          </cell>
          <cell r="U202">
            <v>40</v>
          </cell>
          <cell r="V202">
            <v>40</v>
          </cell>
          <cell r="X202" t="str">
            <v>รอแจ้ง</v>
          </cell>
          <cell r="Z202" t="str">
            <v>500กระสอบแบน</v>
          </cell>
          <cell r="AA202">
            <v>3000</v>
          </cell>
          <cell r="AB202">
            <v>65.13122457599998</v>
          </cell>
          <cell r="AC202">
            <v>0</v>
          </cell>
          <cell r="AD202">
            <v>65.13122457599998</v>
          </cell>
          <cell r="AG202"/>
          <cell r="AI202"/>
          <cell r="AJ202">
            <v>0</v>
          </cell>
          <cell r="AL202">
            <v>3000</v>
          </cell>
          <cell r="AM202"/>
          <cell r="AN202">
            <v>3150</v>
          </cell>
          <cell r="AO202" t="str">
            <v>WSWT2121670SM</v>
          </cell>
          <cell r="AQ202">
            <v>3310.89</v>
          </cell>
          <cell r="AR202">
            <v>3310.89</v>
          </cell>
          <cell r="AS202">
            <v>0</v>
          </cell>
          <cell r="AT202">
            <v>3310.89</v>
          </cell>
          <cell r="AU202">
            <v>0</v>
          </cell>
          <cell r="BZ202" t="str">
            <v>WRWT21670/WRWT21670</v>
          </cell>
          <cell r="CA202">
            <v>0</v>
          </cell>
          <cell r="DL202" t="str">
            <v>P8</v>
          </cell>
          <cell r="DM202">
            <v>4</v>
          </cell>
          <cell r="DN202" t="str">
            <v>รอแจ้ง</v>
          </cell>
          <cell r="DP202" t="e">
            <v>#VALUE!</v>
          </cell>
          <cell r="DQ202" t="e">
            <v>#VALUE!</v>
          </cell>
          <cell r="DR202" t="e">
            <v>#VALUE!</v>
          </cell>
          <cell r="DS202" t="e">
            <v>#VALUE!</v>
          </cell>
          <cell r="DT202" t="e">
            <v>#VALUE!</v>
          </cell>
          <cell r="DU202" t="e">
            <v>#VALUE!</v>
          </cell>
          <cell r="DW202" t="e">
            <v>#VALUE!</v>
          </cell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MK68-000184</v>
          </cell>
          <cell r="C203">
            <v>45693</v>
          </cell>
          <cell r="E203" t="str">
            <v>บจก.เอพีเอ็ม อะโกร</v>
          </cell>
          <cell r="F203" t="str">
            <v>โมโม่ 4133</v>
          </cell>
          <cell r="G203">
            <v>21</v>
          </cell>
          <cell r="H203">
            <v>40</v>
          </cell>
          <cell r="I203" t="str">
            <v>ขาว</v>
          </cell>
          <cell r="J203" t="str">
            <v>ใส</v>
          </cell>
          <cell r="L203">
            <v>108</v>
          </cell>
          <cell r="M203" t="str">
            <v>±</v>
          </cell>
          <cell r="N203">
            <v>5</v>
          </cell>
          <cell r="R203" t="str">
            <v>จับจีบ</v>
          </cell>
          <cell r="T203">
            <v>22</v>
          </cell>
          <cell r="U203">
            <v>42</v>
          </cell>
          <cell r="V203">
            <v>40</v>
          </cell>
          <cell r="X203" t="str">
            <v>รอแจ้ง</v>
          </cell>
          <cell r="Z203" t="str">
            <v>500กระสอบแบน</v>
          </cell>
          <cell r="AA203">
            <v>5000</v>
          </cell>
          <cell r="AB203">
            <v>113.97964300799998</v>
          </cell>
          <cell r="AC203">
            <v>0</v>
          </cell>
          <cell r="AD203">
            <v>113.97964300799998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WSWT2121670SM</v>
          </cell>
          <cell r="AQ203">
            <v>5797.55</v>
          </cell>
          <cell r="AR203">
            <v>5797.55</v>
          </cell>
          <cell r="AS203">
            <v>0</v>
          </cell>
          <cell r="AT203">
            <v>5797.55</v>
          </cell>
          <cell r="AU203">
            <v>0</v>
          </cell>
          <cell r="BZ203" t="str">
            <v>WRWT21670/WRWT21670</v>
          </cell>
          <cell r="CA203">
            <v>0</v>
          </cell>
          <cell r="DL203" t="str">
            <v>P8</v>
          </cell>
          <cell r="DM203">
            <v>4</v>
          </cell>
          <cell r="DN203" t="str">
            <v>รอแจ้ง</v>
          </cell>
          <cell r="DP203" t="e">
            <v>#VALUE!</v>
          </cell>
          <cell r="DQ203" t="e">
            <v>#VALUE!</v>
          </cell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 t="e">
            <v>#VALUE!</v>
          </cell>
          <cell r="DX203"/>
          <cell r="DY203"/>
          <cell r="DZ203"/>
          <cell r="EA203"/>
          <cell r="EB203"/>
          <cell r="EC203" t="str">
            <v>งานเคลือบ+พิมพ์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MK68-000058</v>
          </cell>
          <cell r="C204">
            <v>45667</v>
          </cell>
          <cell r="E204" t="str">
            <v>บจก.เอพีเอ็ม อะโกร</v>
          </cell>
          <cell r="F204" t="str">
            <v>โมโม่ 401</v>
          </cell>
          <cell r="G204">
            <v>21</v>
          </cell>
          <cell r="H204">
            <v>38</v>
          </cell>
          <cell r="I204" t="str">
            <v>ขาว</v>
          </cell>
          <cell r="J204" t="str">
            <v>ใส</v>
          </cell>
          <cell r="L204">
            <v>102</v>
          </cell>
          <cell r="M204" t="str">
            <v>±</v>
          </cell>
          <cell r="N204">
            <v>5</v>
          </cell>
          <cell r="R204" t="str">
            <v>จับจีบ</v>
          </cell>
          <cell r="T204">
            <v>22</v>
          </cell>
          <cell r="U204">
            <v>40</v>
          </cell>
          <cell r="V204">
            <v>40</v>
          </cell>
          <cell r="X204" t="str">
            <v>รอแจ้ง</v>
          </cell>
          <cell r="Z204" t="str">
            <v>500กระสอบแบน</v>
          </cell>
          <cell r="AA204">
            <v>4000</v>
          </cell>
          <cell r="AB204">
            <v>86.841632767999982</v>
          </cell>
          <cell r="AC204">
            <v>0</v>
          </cell>
          <cell r="AD204">
            <v>86.841632767999982</v>
          </cell>
          <cell r="AG204"/>
          <cell r="AI204"/>
          <cell r="AJ204">
            <v>0</v>
          </cell>
          <cell r="AL204">
            <v>4000</v>
          </cell>
          <cell r="AM204"/>
          <cell r="AN204">
            <v>4200</v>
          </cell>
          <cell r="AO204" t="str">
            <v>WSWT2121670SM</v>
          </cell>
          <cell r="AQ204">
            <v>4414.5199999999995</v>
          </cell>
          <cell r="AR204">
            <v>0</v>
          </cell>
          <cell r="AS204">
            <v>4414.5199999999995</v>
          </cell>
          <cell r="AT204">
            <v>0</v>
          </cell>
          <cell r="AU204">
            <v>4414.5199999999995</v>
          </cell>
          <cell r="BZ204" t="str">
            <v>WRWT21670/WRWT21670</v>
          </cell>
          <cell r="CA204">
            <v>317.46284826666664</v>
          </cell>
          <cell r="DL204" t="str">
            <v>P8</v>
          </cell>
          <cell r="DM204">
            <v>4</v>
          </cell>
          <cell r="DN204" t="str">
            <v>รอแจ้ง</v>
          </cell>
          <cell r="DP204" t="e">
            <v>#VALUE!</v>
          </cell>
          <cell r="DQ204" t="e">
            <v>#VALUE!</v>
          </cell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 t="e">
            <v>#VALUE!</v>
          </cell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ประมาณการ</v>
          </cell>
          <cell r="C205" t="str">
            <v>ประมาณการ</v>
          </cell>
          <cell r="E205" t="str">
            <v>บจก.ที.ซี.ยูเนี่ยน อโกรเทค</v>
          </cell>
          <cell r="F205" t="str">
            <v>Zhejiang UN</v>
          </cell>
          <cell r="G205">
            <v>21</v>
          </cell>
          <cell r="H205">
            <v>37</v>
          </cell>
          <cell r="I205" t="str">
            <v>ขาว</v>
          </cell>
          <cell r="J205" t="str">
            <v>ใส</v>
          </cell>
          <cell r="L205">
            <v>100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 t="str">
            <v>รอแจ้ง</v>
          </cell>
          <cell r="Z205" t="str">
            <v xml:space="preserve">300กระสอบแบนเต็มใบ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10000</v>
          </cell>
          <cell r="AM205"/>
          <cell r="AN205">
            <v>10500</v>
          </cell>
          <cell r="AO205" t="str">
            <v>WSWT2121670SM</v>
          </cell>
          <cell r="AQ205">
            <v>10756.900000000001</v>
          </cell>
          <cell r="AR205">
            <v>0</v>
          </cell>
          <cell r="AS205">
            <v>10756.900000000001</v>
          </cell>
          <cell r="AT205">
            <v>0</v>
          </cell>
          <cell r="AU205">
            <v>10756.900000000001</v>
          </cell>
          <cell r="BZ205" t="str">
            <v>WRWT21670/WRWT21670</v>
          </cell>
          <cell r="CA205">
            <v>773.56453533333331</v>
          </cell>
          <cell r="DL205" t="str">
            <v>P8</v>
          </cell>
          <cell r="DM205">
            <v>4</v>
          </cell>
          <cell r="DN205" t="str">
            <v>รอแจ้ง</v>
          </cell>
          <cell r="DP205" t="e">
            <v>#VALUE!</v>
          </cell>
          <cell r="DQ205" t="e">
            <v>#VALUE!</v>
          </cell>
          <cell r="DR205" t="e">
            <v>#VALUE!</v>
          </cell>
          <cell r="DS205" t="e">
            <v>#VALUE!</v>
          </cell>
          <cell r="DT205" t="e">
            <v>#VALUE!</v>
          </cell>
          <cell r="DU205" t="e">
            <v>#VALUE!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>รอART</v>
          </cell>
          <cell r="EG205"/>
          <cell r="EH205"/>
          <cell r="EI205"/>
        </row>
        <row r="206">
          <cell r="B206" t="str">
            <v>MK67-001273</v>
          </cell>
          <cell r="C206">
            <v>45548</v>
          </cell>
          <cell r="E206" t="str">
            <v>บจก.เอพีเอ็ม อะโกร</v>
          </cell>
          <cell r="F206" t="str">
            <v>โมโม่ 422</v>
          </cell>
          <cell r="G206">
            <v>21</v>
          </cell>
          <cell r="H206">
            <v>38</v>
          </cell>
          <cell r="I206" t="str">
            <v>ขาว</v>
          </cell>
          <cell r="J206" t="str">
            <v>ใส</v>
          </cell>
          <cell r="L206">
            <v>102</v>
          </cell>
          <cell r="M206" t="str">
            <v>±</v>
          </cell>
          <cell r="N206">
            <v>5</v>
          </cell>
          <cell r="R206" t="str">
            <v>จับจีบ</v>
          </cell>
          <cell r="T206">
            <v>22</v>
          </cell>
          <cell r="U206">
            <v>40</v>
          </cell>
          <cell r="V206">
            <v>40</v>
          </cell>
          <cell r="X206" t="str">
            <v>รอแจ้ง</v>
          </cell>
          <cell r="Z206" t="str">
            <v>500กระสอบแบน</v>
          </cell>
          <cell r="AA206">
            <v>10000</v>
          </cell>
          <cell r="AB206">
            <v>217.10408191999997</v>
          </cell>
          <cell r="AC206">
            <v>0</v>
          </cell>
          <cell r="AD206">
            <v>217.10408191999997</v>
          </cell>
          <cell r="AG206"/>
          <cell r="AI206"/>
          <cell r="AJ206">
            <v>0</v>
          </cell>
          <cell r="AL206">
            <v>10000</v>
          </cell>
          <cell r="AM206"/>
          <cell r="AN206">
            <v>10500</v>
          </cell>
          <cell r="AO206" t="str">
            <v>WSWT2121670SM</v>
          </cell>
          <cell r="AQ206">
            <v>11036.3</v>
          </cell>
          <cell r="AR206">
            <v>0</v>
          </cell>
          <cell r="AS206">
            <v>11036.3</v>
          </cell>
          <cell r="AT206">
            <v>0</v>
          </cell>
          <cell r="AU206">
            <v>11036.3</v>
          </cell>
          <cell r="BZ206" t="str">
            <v>WRWT21670/WRWT21670</v>
          </cell>
          <cell r="CA206">
            <v>793.65712066666651</v>
          </cell>
          <cell r="DL206" t="str">
            <v>P8</v>
          </cell>
          <cell r="DM206">
            <v>4</v>
          </cell>
          <cell r="DN206" t="str">
            <v>รอแจ้ง</v>
          </cell>
          <cell r="DP206" t="e">
            <v>#VALUE!</v>
          </cell>
          <cell r="DQ206" t="e">
            <v>#VALUE!</v>
          </cell>
          <cell r="DR206" t="e">
            <v>#VALUE!</v>
          </cell>
          <cell r="DS206" t="e">
            <v>#VALUE!</v>
          </cell>
          <cell r="DT206" t="e">
            <v>#VALUE!</v>
          </cell>
          <cell r="DU206" t="e">
            <v>#VALUE!</v>
          </cell>
          <cell r="DW206" t="e">
            <v>#VALUE!</v>
          </cell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MK66-000701</v>
          </cell>
          <cell r="C207">
            <v>45066</v>
          </cell>
          <cell r="E207" t="str">
            <v>บจก.เอสพีเอ็ม อาหารสัตว์</v>
          </cell>
          <cell r="F207" t="str">
            <v>มาซูฟีด ซี041</v>
          </cell>
          <cell r="G207">
            <v>21</v>
          </cell>
          <cell r="H207">
            <v>38</v>
          </cell>
          <cell r="I207" t="str">
            <v>ขาว</v>
          </cell>
          <cell r="J207" t="str">
            <v>ด้าน</v>
          </cell>
          <cell r="L207">
            <v>102</v>
          </cell>
          <cell r="M207" t="str">
            <v>±</v>
          </cell>
          <cell r="N207">
            <v>5</v>
          </cell>
          <cell r="R207" t="str">
            <v>บิด</v>
          </cell>
          <cell r="T207">
            <v>22</v>
          </cell>
          <cell r="U207">
            <v>40</v>
          </cell>
          <cell r="V207">
            <v>40</v>
          </cell>
          <cell r="X207" t="str">
            <v>รอแจ้ง</v>
          </cell>
          <cell r="Z207" t="str">
            <v>500กระสอบแบน</v>
          </cell>
          <cell r="AA207">
            <v>5000</v>
          </cell>
          <cell r="AB207">
            <v>108.55204095999999</v>
          </cell>
          <cell r="AC207">
            <v>0</v>
          </cell>
          <cell r="AD207">
            <v>108.55204095999999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WSWT2121670SM</v>
          </cell>
          <cell r="AQ207">
            <v>5518.15</v>
          </cell>
          <cell r="AR207">
            <v>0</v>
          </cell>
          <cell r="AS207">
            <v>5518.15</v>
          </cell>
          <cell r="AT207">
            <v>0</v>
          </cell>
          <cell r="AU207">
            <v>5518.15</v>
          </cell>
          <cell r="BZ207" t="str">
            <v>WRWT21670/WRWT21670</v>
          </cell>
          <cell r="CA207">
            <v>396.82856033333326</v>
          </cell>
          <cell r="DL207" t="str">
            <v>P8</v>
          </cell>
          <cell r="DM207">
            <v>4</v>
          </cell>
          <cell r="DN207" t="str">
            <v>รอแจ้ง</v>
          </cell>
          <cell r="DP207" t="e">
            <v>#VALUE!</v>
          </cell>
          <cell r="DQ207" t="e">
            <v>#VALUE!</v>
          </cell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 t="e">
            <v>#VALUE!</v>
          </cell>
          <cell r="DX207"/>
          <cell r="DY207"/>
          <cell r="DZ207"/>
          <cell r="EA207"/>
          <cell r="EB207"/>
          <cell r="EC207" t="str">
            <v>งานเคลือบ+พิมพ์</v>
          </cell>
          <cell r="ED207" t="str">
            <v xml:space="preserve"> /</v>
          </cell>
          <cell r="EG207"/>
          <cell r="EH207"/>
          <cell r="EI207"/>
        </row>
        <row r="208">
          <cell r="B208">
            <v>0</v>
          </cell>
          <cell r="C208"/>
          <cell r="E208"/>
          <cell r="F208"/>
          <cell r="G208">
            <v>21</v>
          </cell>
          <cell r="H208">
            <v>37</v>
          </cell>
          <cell r="I208"/>
          <cell r="J208"/>
          <cell r="L208">
            <v>74</v>
          </cell>
          <cell r="M208" t="str">
            <v>±</v>
          </cell>
          <cell r="N208">
            <v>5</v>
          </cell>
          <cell r="R208"/>
          <cell r="T208"/>
          <cell r="U208"/>
          <cell r="V208"/>
          <cell r="X208"/>
          <cell r="Z208"/>
          <cell r="AA208"/>
          <cell r="AB208"/>
          <cell r="AC208" t="str">
            <v>ว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WSWT2121670SM</v>
          </cell>
          <cell r="AQ208">
            <v>190117.72999999998</v>
          </cell>
          <cell r="AR208">
            <v>88472.010000000009</v>
          </cell>
          <cell r="AS208">
            <v>101645.72000000002</v>
          </cell>
          <cell r="AT208">
            <v>88472.010000000009</v>
          </cell>
          <cell r="AU208">
            <v>101645.72000000002</v>
          </cell>
          <cell r="BZ208" t="str">
            <v>WRWT210670/WRWT21670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>
            <v>0</v>
          </cell>
          <cell r="EI208">
            <v>0</v>
          </cell>
        </row>
        <row r="209">
          <cell r="B209" t="str">
            <v>MK68-000332</v>
          </cell>
          <cell r="C209">
            <v>45720</v>
          </cell>
          <cell r="E209" t="str">
            <v>กองเมล็ดพันธุ์ข้าว กรมการข้าว</v>
          </cell>
          <cell r="F209" t="str">
            <v>กองเมล็ดพันธุ์ข้าว</v>
          </cell>
          <cell r="G209">
            <v>22</v>
          </cell>
          <cell r="H209">
            <v>34</v>
          </cell>
          <cell r="I209" t="str">
            <v>ขาว</v>
          </cell>
          <cell r="J209" t="str">
            <v>ใส</v>
          </cell>
          <cell r="L209">
            <v>115</v>
          </cell>
          <cell r="M209" t="str">
            <v>+</v>
          </cell>
          <cell r="N209">
            <v>5</v>
          </cell>
          <cell r="R209" t="str">
            <v>ไม่</v>
          </cell>
          <cell r="T209" t="str">
            <v>ไม่สวมถุงใน</v>
          </cell>
          <cell r="U209"/>
          <cell r="V209"/>
          <cell r="X209" t="str">
            <v>รอส่ง</v>
          </cell>
          <cell r="Z209" t="str">
            <v>500กระสอบแบนเต็มใบ</v>
          </cell>
          <cell r="AA209">
            <v>325632</v>
          </cell>
          <cell r="AB209">
            <v>0</v>
          </cell>
          <cell r="AC209">
            <v>0</v>
          </cell>
          <cell r="AD209">
            <v>0</v>
          </cell>
          <cell r="AG209" t="str">
            <v>ส่งแล้ว</v>
          </cell>
          <cell r="AI209"/>
          <cell r="AJ209">
            <v>325632</v>
          </cell>
          <cell r="AL209">
            <v>0</v>
          </cell>
          <cell r="AM209">
            <v>329710</v>
          </cell>
          <cell r="AN209">
            <v>0</v>
          </cell>
          <cell r="AO209" t="str">
            <v>WSWT2221940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BZ209" t="str">
            <v>WRWT21940/WRWT21940</v>
          </cell>
          <cell r="CA209">
            <v>0</v>
          </cell>
          <cell r="DL209" t="str">
            <v>P8</v>
          </cell>
          <cell r="DM209">
            <v>4</v>
          </cell>
          <cell r="DN209" t="str">
            <v>รอส่ง</v>
          </cell>
          <cell r="DP209" t="e">
            <v>#VALUE!</v>
          </cell>
          <cell r="DQ209" t="e">
            <v>#VALUE!</v>
          </cell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 t="str">
            <v>รอART</v>
          </cell>
          <cell r="EG209"/>
          <cell r="EH209"/>
          <cell r="EI209"/>
        </row>
        <row r="210">
          <cell r="B210" t="str">
            <v>MK68-000332</v>
          </cell>
          <cell r="C210">
            <v>45720</v>
          </cell>
          <cell r="E210" t="str">
            <v>กองเมล็ดพันธุ์ข้าว กรมการข้าว</v>
          </cell>
          <cell r="F210" t="str">
            <v>กองเมล็ดพันธุ์ข้าว</v>
          </cell>
          <cell r="G210">
            <v>22</v>
          </cell>
          <cell r="H210">
            <v>34</v>
          </cell>
          <cell r="I210" t="str">
            <v>ขาว</v>
          </cell>
          <cell r="J210" t="str">
            <v>ใส</v>
          </cell>
          <cell r="L210">
            <v>115</v>
          </cell>
          <cell r="M210" t="str">
            <v>+</v>
          </cell>
          <cell r="N210">
            <v>5</v>
          </cell>
          <cell r="R210" t="str">
            <v>ไม่</v>
          </cell>
          <cell r="T210" t="str">
            <v>ไม่สวมถุงใน</v>
          </cell>
          <cell r="U210"/>
          <cell r="V210"/>
          <cell r="X210">
            <v>45777</v>
          </cell>
          <cell r="Z210" t="str">
            <v>500กระสอบแบนเต็มใบ</v>
          </cell>
          <cell r="AA210">
            <v>268368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15939</v>
          </cell>
          <cell r="AL210">
            <v>252429</v>
          </cell>
          <cell r="AM210">
            <v>21430</v>
          </cell>
          <cell r="AN210">
            <v>259284.90000000002</v>
          </cell>
          <cell r="AO210" t="str">
            <v>WSWT2221940</v>
          </cell>
          <cell r="AQ210">
            <v>257176.91376300002</v>
          </cell>
          <cell r="AR210">
            <v>84469</v>
          </cell>
          <cell r="AS210">
            <v>172707.91376300002</v>
          </cell>
          <cell r="AT210">
            <v>0</v>
          </cell>
          <cell r="AU210">
            <v>257176.91376300002</v>
          </cell>
          <cell r="BZ210" t="str">
            <v>WRWT21940/WRWT21940</v>
          </cell>
          <cell r="CA210">
            <v>18453.264892530678</v>
          </cell>
          <cell r="DL210" t="str">
            <v>P8</v>
          </cell>
          <cell r="DM210">
            <v>4</v>
          </cell>
          <cell r="DN210">
            <v>45777</v>
          </cell>
          <cell r="DP210">
            <v>45772</v>
          </cell>
          <cell r="DQ210">
            <v>45773</v>
          </cell>
          <cell r="DR210">
            <v>45767</v>
          </cell>
          <cell r="DS210">
            <v>45774</v>
          </cell>
          <cell r="DT210">
            <v>45775</v>
          </cell>
          <cell r="DU210">
            <v>45775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>รอART</v>
          </cell>
          <cell r="EG210"/>
          <cell r="EH210"/>
          <cell r="EI210"/>
        </row>
        <row r="211">
          <cell r="B211" t="str">
            <v>MK68-000332</v>
          </cell>
          <cell r="C211">
            <v>45720</v>
          </cell>
          <cell r="E211" t="str">
            <v>กองเมล็ดพันธุ์ข้าว กรมการข้าว</v>
          </cell>
          <cell r="F211" t="str">
            <v>กองเมล็ดพันธุ์ข้าว</v>
          </cell>
          <cell r="G211">
            <v>22</v>
          </cell>
          <cell r="H211">
            <v>34</v>
          </cell>
          <cell r="I211" t="str">
            <v>ขาว</v>
          </cell>
          <cell r="J211" t="str">
            <v>ใส</v>
          </cell>
          <cell r="L211">
            <v>115</v>
          </cell>
          <cell r="M211" t="str">
            <v>+</v>
          </cell>
          <cell r="N211">
            <v>5</v>
          </cell>
          <cell r="R211" t="str">
            <v>ไม่</v>
          </cell>
          <cell r="T211" t="str">
            <v>ไม่สวมถุงใน</v>
          </cell>
          <cell r="U211"/>
          <cell r="V211"/>
          <cell r="X211">
            <v>45800</v>
          </cell>
          <cell r="Z211" t="str">
            <v>500กระสอบแบนเต็มใบ</v>
          </cell>
          <cell r="AA211">
            <v>3406000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3406000</v>
          </cell>
          <cell r="AM211">
            <v>0</v>
          </cell>
          <cell r="AN211">
            <v>3576300</v>
          </cell>
          <cell r="AO211" t="str">
            <v>WSWT2221940</v>
          </cell>
          <cell r="AQ211">
            <v>3378309.2199999997</v>
          </cell>
          <cell r="AR211">
            <v>0</v>
          </cell>
          <cell r="AS211">
            <v>3378309.2199999997</v>
          </cell>
          <cell r="AT211">
            <v>0</v>
          </cell>
          <cell r="AU211">
            <v>3378309.2199999997</v>
          </cell>
          <cell r="BZ211" t="str">
            <v>WRWT21940/WRWT21940</v>
          </cell>
          <cell r="CA211">
            <v>360961.0791262667</v>
          </cell>
          <cell r="DL211" t="str">
            <v>P8</v>
          </cell>
          <cell r="DM211">
            <v>4</v>
          </cell>
          <cell r="DN211">
            <v>45800</v>
          </cell>
          <cell r="DP211">
            <v>45795</v>
          </cell>
          <cell r="DQ211">
            <v>45796</v>
          </cell>
          <cell r="DR211">
            <v>45790</v>
          </cell>
          <cell r="DS211">
            <v>45797</v>
          </cell>
          <cell r="DT211">
            <v>45798</v>
          </cell>
          <cell r="DU211">
            <v>45798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>รอART</v>
          </cell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21.6</v>
          </cell>
          <cell r="H212">
            <v>34</v>
          </cell>
          <cell r="I212"/>
          <cell r="J212"/>
          <cell r="L212">
            <v>97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>
            <v>0</v>
          </cell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WSWT2221940</v>
          </cell>
          <cell r="AQ212">
            <v>3635486.1337629999</v>
          </cell>
          <cell r="AR212">
            <v>84469</v>
          </cell>
          <cell r="AS212">
            <v>3551017.1337629999</v>
          </cell>
          <cell r="AT212">
            <v>0</v>
          </cell>
          <cell r="AU212">
            <v>3635486.1337629999</v>
          </cell>
          <cell r="BZ212" t="str">
            <v>WRWT21940/WRWT21940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>
            <v>0</v>
          </cell>
        </row>
        <row r="213">
          <cell r="B213" t="str">
            <v>MK68-000487</v>
          </cell>
          <cell r="C213">
            <v>45749</v>
          </cell>
          <cell r="E213" t="str">
            <v>บจก.ซิเบลโก้(บางเลน)</v>
          </cell>
          <cell r="F213" t="str">
            <v>FELDSPAR N325-GBL</v>
          </cell>
          <cell r="G213">
            <v>23</v>
          </cell>
          <cell r="H213">
            <v>38</v>
          </cell>
          <cell r="I213" t="str">
            <v>ขาว</v>
          </cell>
          <cell r="J213" t="str">
            <v>ใส</v>
          </cell>
          <cell r="L213">
            <v>100</v>
          </cell>
          <cell r="M213" t="str">
            <v>±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45754</v>
          </cell>
          <cell r="Z213" t="str">
            <v>500กระสอบ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 t="str">
            <v>ห้ามเกิน-ขาดได้5%</v>
          </cell>
          <cell r="AJ213">
            <v>0</v>
          </cell>
          <cell r="AL213">
            <v>5000</v>
          </cell>
          <cell r="AM213"/>
          <cell r="AN213">
            <v>5250</v>
          </cell>
          <cell r="AO213" t="str">
            <v>WSWT2325650</v>
          </cell>
          <cell r="AQ213">
            <v>5518.15</v>
          </cell>
          <cell r="AR213">
            <v>5518.15</v>
          </cell>
          <cell r="AS213">
            <v>0</v>
          </cell>
          <cell r="AT213">
            <v>5518.15</v>
          </cell>
          <cell r="AU213">
            <v>0</v>
          </cell>
          <cell r="BZ213" t="str">
            <v>WRWT25650/WRWT25650</v>
          </cell>
          <cell r="CA213">
            <v>0</v>
          </cell>
          <cell r="DL213" t="str">
            <v>P8</v>
          </cell>
          <cell r="DM213">
            <v>4</v>
          </cell>
          <cell r="DN213">
            <v>45754</v>
          </cell>
          <cell r="DP213">
            <v>45749</v>
          </cell>
          <cell r="DQ213">
            <v>45750</v>
          </cell>
          <cell r="DR213">
            <v>45744</v>
          </cell>
          <cell r="DS213">
            <v>45751</v>
          </cell>
          <cell r="DT213">
            <v>45752</v>
          </cell>
          <cell r="DU213">
            <v>45752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>รอART</v>
          </cell>
          <cell r="EG213"/>
          <cell r="EH213"/>
          <cell r="EI213"/>
        </row>
        <row r="214">
          <cell r="B214" t="str">
            <v>MK68-000461</v>
          </cell>
          <cell r="C214">
            <v>45743</v>
          </cell>
          <cell r="E214" t="str">
            <v>บจก.กบินทร์อินทรีย์</v>
          </cell>
          <cell r="F214" t="str">
            <v>ไก่เหยียบศร ศรีวรรณ 25 กก.</v>
          </cell>
          <cell r="G214">
            <v>23</v>
          </cell>
          <cell r="H214">
            <v>32</v>
          </cell>
          <cell r="I214" t="str">
            <v>ขาว</v>
          </cell>
          <cell r="J214"/>
          <cell r="L214">
            <v>64</v>
          </cell>
          <cell r="M214" t="str">
            <v>±</v>
          </cell>
          <cell r="N214">
            <v>5</v>
          </cell>
          <cell r="R214" t="str">
            <v>บิด</v>
          </cell>
          <cell r="T214">
            <v>24</v>
          </cell>
          <cell r="U214">
            <v>35</v>
          </cell>
          <cell r="V214">
            <v>40</v>
          </cell>
          <cell r="X214">
            <v>45755</v>
          </cell>
          <cell r="Z214" t="str">
            <v>500กระสอบ</v>
          </cell>
          <cell r="AA214">
            <v>5000</v>
          </cell>
          <cell r="AB214">
            <v>103.61785728</v>
          </cell>
          <cell r="AC214">
            <v>0</v>
          </cell>
          <cell r="AD214">
            <v>103.61785728</v>
          </cell>
          <cell r="AG214" t="str">
            <v>กรีด253740</v>
          </cell>
          <cell r="AI214" t="str">
            <v>ขาด-เกิน5%</v>
          </cell>
          <cell r="AJ214">
            <v>0</v>
          </cell>
          <cell r="AL214">
            <v>5000</v>
          </cell>
          <cell r="AM214"/>
          <cell r="AN214">
            <v>5250</v>
          </cell>
          <cell r="AO214" t="str">
            <v>WSWT2325650</v>
          </cell>
          <cell r="AQ214">
            <v>4679.9500000000007</v>
          </cell>
          <cell r="AR214">
            <v>4679.9500000000007</v>
          </cell>
          <cell r="AS214">
            <v>0</v>
          </cell>
          <cell r="AT214">
            <v>0</v>
          </cell>
          <cell r="AU214">
            <v>0</v>
          </cell>
          <cell r="BZ214" t="str">
            <v>WRWT25650/WRWT25650</v>
          </cell>
          <cell r="CA214">
            <v>0</v>
          </cell>
          <cell r="DL214" t="str">
            <v>P9</v>
          </cell>
          <cell r="DM214">
            <v>3</v>
          </cell>
          <cell r="DN214">
            <v>45755</v>
          </cell>
          <cell r="DP214">
            <v>45750</v>
          </cell>
          <cell r="DQ214"/>
          <cell r="DR214">
            <v>45745</v>
          </cell>
          <cell r="DS214">
            <v>45752</v>
          </cell>
          <cell r="DT214">
            <v>45753</v>
          </cell>
          <cell r="DU214">
            <v>45753</v>
          </cell>
          <cell r="DW214">
            <v>45754</v>
          </cell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MK68-000490</v>
          </cell>
          <cell r="C215">
            <v>45748</v>
          </cell>
          <cell r="E215" t="str">
            <v>คุณปราสาท เจริญธรรมรักษา</v>
          </cell>
          <cell r="F215" t="str">
            <v>พิมพ์น้ำเงิน</v>
          </cell>
          <cell r="G215">
            <v>23</v>
          </cell>
          <cell r="H215">
            <v>34</v>
          </cell>
          <cell r="I215" t="str">
            <v>ขาว</v>
          </cell>
          <cell r="J215"/>
          <cell r="L215">
            <v>68</v>
          </cell>
          <cell r="M215" t="str">
            <v>±</v>
          </cell>
          <cell r="N215">
            <v>5</v>
          </cell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45756</v>
          </cell>
          <cell r="Z215" t="str">
            <v>500กระสอบ</v>
          </cell>
          <cell r="AA215">
            <v>10000</v>
          </cell>
          <cell r="AB215">
            <v>0</v>
          </cell>
          <cell r="AC215">
            <v>0</v>
          </cell>
          <cell r="AD215">
            <v>0</v>
          </cell>
          <cell r="AG215"/>
          <cell r="AI215" t="str">
            <v>ขาด-เกิน5%</v>
          </cell>
          <cell r="AJ215">
            <v>0</v>
          </cell>
          <cell r="AL215">
            <v>10000</v>
          </cell>
          <cell r="AM215"/>
          <cell r="AN215">
            <v>10500</v>
          </cell>
          <cell r="AO215" t="str">
            <v>WSWT2325650</v>
          </cell>
          <cell r="AQ215">
            <v>9918.7000000000007</v>
          </cell>
          <cell r="AR215">
            <v>5553</v>
          </cell>
          <cell r="AS215">
            <v>4365.7000000000007</v>
          </cell>
          <cell r="AT215">
            <v>0</v>
          </cell>
          <cell r="AU215">
            <v>0</v>
          </cell>
          <cell r="BZ215" t="str">
            <v>WRWT25650/WRWT25650</v>
          </cell>
          <cell r="CA215">
            <v>326.33607499999994</v>
          </cell>
          <cell r="DL215" t="str">
            <v>P7</v>
          </cell>
          <cell r="DM215">
            <v>2</v>
          </cell>
          <cell r="DN215">
            <v>45756</v>
          </cell>
          <cell r="DP215">
            <v>45751</v>
          </cell>
          <cell r="DQ215"/>
          <cell r="DR215">
            <v>45747</v>
          </cell>
          <cell r="DS215">
            <v>45754</v>
          </cell>
          <cell r="DT215">
            <v>45755</v>
          </cell>
          <cell r="DU215">
            <v>45755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>รอART</v>
          </cell>
          <cell r="EG215"/>
          <cell r="EH215"/>
          <cell r="EI215"/>
        </row>
        <row r="216">
          <cell r="B216" t="str">
            <v>ประมาณการ</v>
          </cell>
          <cell r="C216" t="str">
            <v>ประมาณการ</v>
          </cell>
          <cell r="E216" t="str">
            <v>พันธุ์ข้าว</v>
          </cell>
          <cell r="F216" t="str">
            <v>รอแบบ</v>
          </cell>
          <cell r="G216">
            <v>23</v>
          </cell>
          <cell r="H216">
            <v>34</v>
          </cell>
          <cell r="I216" t="str">
            <v>ขาว</v>
          </cell>
          <cell r="J216"/>
          <cell r="L216">
            <v>68</v>
          </cell>
          <cell r="M216" t="str">
            <v>±</v>
          </cell>
          <cell r="N216">
            <v>5</v>
          </cell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45777</v>
          </cell>
          <cell r="Z216" t="str">
            <v>500กระสอบ</v>
          </cell>
          <cell r="AA216">
            <v>7000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7000</v>
          </cell>
          <cell r="AM216"/>
          <cell r="AN216">
            <v>7350</v>
          </cell>
          <cell r="AO216" t="str">
            <v>WSWT2325650</v>
          </cell>
          <cell r="AQ216">
            <v>6943.09</v>
          </cell>
          <cell r="AR216">
            <v>0</v>
          </cell>
          <cell r="AS216">
            <v>6943.09</v>
          </cell>
          <cell r="AT216">
            <v>0</v>
          </cell>
          <cell r="AU216">
            <v>0</v>
          </cell>
          <cell r="BZ216" t="str">
            <v>WRWT25650/WRWT25650</v>
          </cell>
          <cell r="CA216">
            <v>518.99597749999987</v>
          </cell>
          <cell r="DL216" t="str">
            <v>P7</v>
          </cell>
          <cell r="DM216">
            <v>2</v>
          </cell>
          <cell r="DN216">
            <v>45777</v>
          </cell>
          <cell r="DP216">
            <v>45772</v>
          </cell>
          <cell r="DQ216"/>
          <cell r="DR216">
            <v>45768</v>
          </cell>
          <cell r="DS216">
            <v>45775</v>
          </cell>
          <cell r="DT216">
            <v>45776</v>
          </cell>
          <cell r="DU216">
            <v>45776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>รอART</v>
          </cell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บจก.ซิเบลโก้(สบปราบ)</v>
          </cell>
          <cell r="F217" t="str">
            <v>รอแบบ</v>
          </cell>
          <cell r="G217">
            <v>23</v>
          </cell>
          <cell r="H217">
            <v>34</v>
          </cell>
          <cell r="I217" t="str">
            <v>ขาว</v>
          </cell>
          <cell r="J217" t="str">
            <v>ใส</v>
          </cell>
          <cell r="L217">
            <v>92</v>
          </cell>
          <cell r="M217" t="str">
            <v>±</v>
          </cell>
          <cell r="N217">
            <v>5</v>
          </cell>
          <cell r="R217" t="str">
            <v>ไม่</v>
          </cell>
          <cell r="T217" t="str">
            <v>ไม่สวมถุงใน</v>
          </cell>
          <cell r="U217"/>
          <cell r="V217"/>
          <cell r="X217">
            <v>45777</v>
          </cell>
          <cell r="Z217" t="str">
            <v>มัด100</v>
          </cell>
          <cell r="AA217">
            <v>5000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5000</v>
          </cell>
          <cell r="AM217">
            <v>0</v>
          </cell>
          <cell r="AN217">
            <v>5250</v>
          </cell>
          <cell r="AO217" t="str">
            <v>WSWT2325650</v>
          </cell>
          <cell r="AQ217">
            <v>4959.3500000000004</v>
          </cell>
          <cell r="AR217">
            <v>0</v>
          </cell>
          <cell r="AS217">
            <v>4959.3500000000004</v>
          </cell>
          <cell r="AT217">
            <v>0</v>
          </cell>
          <cell r="AU217">
            <v>4959.3500000000004</v>
          </cell>
          <cell r="BZ217" t="str">
            <v>WRWT25650/WRWT25650</v>
          </cell>
          <cell r="CA217">
            <v>370.71141249999999</v>
          </cell>
          <cell r="DL217" t="str">
            <v>P8</v>
          </cell>
          <cell r="DM217">
            <v>4</v>
          </cell>
          <cell r="DN217">
            <v>45777</v>
          </cell>
          <cell r="DP217">
            <v>45772</v>
          </cell>
          <cell r="DQ217">
            <v>45773</v>
          </cell>
          <cell r="DR217">
            <v>45767</v>
          </cell>
          <cell r="DS217">
            <v>45774</v>
          </cell>
          <cell r="DT217">
            <v>45775</v>
          </cell>
          <cell r="DU217">
            <v>45775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บจก.ซิเบลโก้</v>
          </cell>
          <cell r="F218" t="str">
            <v>รอแบบ</v>
          </cell>
          <cell r="G218">
            <v>23</v>
          </cell>
          <cell r="H218">
            <v>34</v>
          </cell>
          <cell r="I218" t="str">
            <v>ขาว</v>
          </cell>
          <cell r="J218"/>
          <cell r="L218">
            <v>68</v>
          </cell>
          <cell r="M218" t="str">
            <v>±</v>
          </cell>
          <cell r="N218">
            <v>5</v>
          </cell>
          <cell r="R218" t="str">
            <v>ไม่</v>
          </cell>
          <cell r="T218">
            <v>24</v>
          </cell>
          <cell r="U218">
            <v>37</v>
          </cell>
          <cell r="V218">
            <v>50</v>
          </cell>
          <cell r="X218">
            <v>45777</v>
          </cell>
          <cell r="Z218" t="str">
            <v>มัด100</v>
          </cell>
          <cell r="AA218">
            <v>20000</v>
          </cell>
          <cell r="AB218">
            <v>547.69438847999993</v>
          </cell>
          <cell r="AC218">
            <v>0</v>
          </cell>
          <cell r="AD218">
            <v>547.69438847999993</v>
          </cell>
          <cell r="AG218"/>
          <cell r="AI218"/>
          <cell r="AJ218">
            <v>0</v>
          </cell>
          <cell r="AL218">
            <v>20000</v>
          </cell>
          <cell r="AM218"/>
          <cell r="AN218">
            <v>21000</v>
          </cell>
          <cell r="AO218" t="str">
            <v>WSWT2325650</v>
          </cell>
          <cell r="AQ218">
            <v>19837.400000000001</v>
          </cell>
          <cell r="AR218">
            <v>0</v>
          </cell>
          <cell r="AS218">
            <v>19837.400000000001</v>
          </cell>
          <cell r="AT218">
            <v>0</v>
          </cell>
          <cell r="AU218">
            <v>0</v>
          </cell>
          <cell r="BZ218" t="str">
            <v>WRWT25650/WRWT25650</v>
          </cell>
          <cell r="CA218">
            <v>1482.84565</v>
          </cell>
          <cell r="DL218" t="str">
            <v>P9</v>
          </cell>
          <cell r="DM218">
            <v>3</v>
          </cell>
          <cell r="DN218">
            <v>45777</v>
          </cell>
          <cell r="DP218">
            <v>45772</v>
          </cell>
          <cell r="DQ218"/>
          <cell r="DR218">
            <v>45767</v>
          </cell>
          <cell r="DS218">
            <v>45774</v>
          </cell>
          <cell r="DT218">
            <v>45775</v>
          </cell>
          <cell r="DU218">
            <v>45775</v>
          </cell>
          <cell r="DW218">
            <v>45776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/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23</v>
          </cell>
          <cell r="H219">
            <v>34</v>
          </cell>
          <cell r="I219" t="str">
            <v>ขาว</v>
          </cell>
          <cell r="J219"/>
          <cell r="L219">
            <v>68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WSWT2325650</v>
          </cell>
          <cell r="AQ219">
            <v>51856.640000000007</v>
          </cell>
          <cell r="AR219">
            <v>15751.1</v>
          </cell>
          <cell r="AS219">
            <v>36105.54</v>
          </cell>
          <cell r="AT219">
            <v>5518.15</v>
          </cell>
          <cell r="AU219">
            <v>4959.3500000000004</v>
          </cell>
          <cell r="BZ219" t="str">
            <v>WRWT25650/WRWT25650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 t="str">
            <v>MK68-000489</v>
          </cell>
          <cell r="C220">
            <v>45749</v>
          </cell>
          <cell r="E220" t="str">
            <v>โรงสีรุ่งเรืองไพศาล</v>
          </cell>
          <cell r="F220" t="str">
            <v>ข้าวเปลือกไก่ชน</v>
          </cell>
          <cell r="G220">
            <v>23</v>
          </cell>
          <cell r="H220">
            <v>35</v>
          </cell>
          <cell r="I220" t="str">
            <v>ขาวแถบใส5</v>
          </cell>
          <cell r="J220"/>
          <cell r="L220">
            <v>70</v>
          </cell>
          <cell r="M220" t="str">
            <v>±</v>
          </cell>
          <cell r="N220">
            <v>5</v>
          </cell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45757</v>
          </cell>
          <cell r="Z220" t="str">
            <v>500กระสอบ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 t="str">
            <v>ขาด-เกิน5%</v>
          </cell>
          <cell r="AJ220"/>
          <cell r="AL220">
            <v>5000</v>
          </cell>
          <cell r="AM220"/>
          <cell r="AN220">
            <v>5250</v>
          </cell>
          <cell r="AO220" t="str">
            <v>WSWTSCL052325650</v>
          </cell>
          <cell r="AQ220">
            <v>5099.05</v>
          </cell>
          <cell r="AR220">
            <v>5099.05</v>
          </cell>
          <cell r="AS220">
            <v>0</v>
          </cell>
          <cell r="AT220">
            <v>0</v>
          </cell>
          <cell r="AU220">
            <v>0</v>
          </cell>
          <cell r="BZ220" t="str">
            <v>WRWT25650/WRCL25680</v>
          </cell>
          <cell r="CA220">
            <v>0</v>
          </cell>
          <cell r="DL220" t="str">
            <v>P7</v>
          </cell>
          <cell r="DM220">
            <v>2</v>
          </cell>
          <cell r="DN220">
            <v>45757</v>
          </cell>
          <cell r="DP220">
            <v>45752</v>
          </cell>
          <cell r="DQ220"/>
          <cell r="DR220">
            <v>45748</v>
          </cell>
          <cell r="DS220">
            <v>45755</v>
          </cell>
          <cell r="DT220">
            <v>45756</v>
          </cell>
          <cell r="DU220">
            <v>45756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>รอART</v>
          </cell>
          <cell r="EG220"/>
          <cell r="EH220"/>
          <cell r="EI220"/>
        </row>
        <row r="221">
          <cell r="B221">
            <v>0</v>
          </cell>
          <cell r="C221"/>
          <cell r="E221"/>
          <cell r="F221"/>
          <cell r="G221">
            <v>23</v>
          </cell>
          <cell r="H221">
            <v>34</v>
          </cell>
          <cell r="I221" t="str">
            <v>ขาวแถบใส5</v>
          </cell>
          <cell r="J221"/>
          <cell r="L221">
            <v>68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>
            <v>0</v>
          </cell>
          <cell r="AC221">
            <v>0</v>
          </cell>
          <cell r="AD221"/>
          <cell r="AG221"/>
          <cell r="AI221"/>
          <cell r="AJ221"/>
          <cell r="AL221">
            <v>0</v>
          </cell>
          <cell r="AM221"/>
          <cell r="AN221">
            <v>0</v>
          </cell>
          <cell r="AO221" t="str">
            <v>WSWTSCL052325650</v>
          </cell>
          <cell r="AQ221">
            <v>5099.05</v>
          </cell>
          <cell r="AR221">
            <v>5099.05</v>
          </cell>
          <cell r="AS221">
            <v>0</v>
          </cell>
          <cell r="AT221">
            <v>0</v>
          </cell>
          <cell r="AU221">
            <v>0</v>
          </cell>
          <cell r="BZ221" t="str">
            <v>WRWT25650/WRCL25680</v>
          </cell>
          <cell r="CA221">
            <v>0</v>
          </cell>
          <cell r="DL221"/>
          <cell r="DM221" t="str">
            <v>Lead time</v>
          </cell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>
            <v>0</v>
          </cell>
        </row>
        <row r="222">
          <cell r="B222" t="str">
            <v>MK68-000490</v>
          </cell>
          <cell r="C222">
            <v>45748</v>
          </cell>
          <cell r="E222" t="str">
            <v>คุณปราสาท เจริญธรรมรักษา</v>
          </cell>
          <cell r="F222" t="str">
            <v>ถุงเขียว(คัดพิเศษ)</v>
          </cell>
          <cell r="G222">
            <v>23</v>
          </cell>
          <cell r="H222">
            <v>34</v>
          </cell>
          <cell r="I222" t="str">
            <v>ขาวแถบใส2</v>
          </cell>
          <cell r="J222"/>
          <cell r="L222">
            <v>68</v>
          </cell>
          <cell r="M222" t="str">
            <v>±</v>
          </cell>
          <cell r="N222">
            <v>5</v>
          </cell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45756</v>
          </cell>
          <cell r="Z222" t="str">
            <v>500กระสอบ</v>
          </cell>
          <cell r="AA222">
            <v>10000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/>
          <cell r="AL222">
            <v>10000</v>
          </cell>
          <cell r="AM222"/>
          <cell r="AN222">
            <v>10500</v>
          </cell>
          <cell r="AO222" t="str">
            <v>WSWTFCL022325650</v>
          </cell>
          <cell r="AQ222">
            <v>9918.7000000000007</v>
          </cell>
          <cell r="AR222">
            <v>6043</v>
          </cell>
          <cell r="AS222">
            <v>3875.7000000000007</v>
          </cell>
          <cell r="AT222">
            <v>0</v>
          </cell>
          <cell r="AU222">
            <v>0</v>
          </cell>
          <cell r="BZ222" t="str">
            <v>WRWT25650/WRCL25680</v>
          </cell>
          <cell r="CA222">
            <v>312.76037733333339</v>
          </cell>
          <cell r="DL222" t="str">
            <v>P7</v>
          </cell>
          <cell r="DM222">
            <v>2</v>
          </cell>
          <cell r="DN222">
            <v>45756</v>
          </cell>
          <cell r="DP222">
            <v>45751</v>
          </cell>
          <cell r="DQ222"/>
          <cell r="DR222">
            <v>45747</v>
          </cell>
          <cell r="DS222">
            <v>45754</v>
          </cell>
          <cell r="DT222">
            <v>45755</v>
          </cell>
          <cell r="DU222">
            <v>45755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>รอART</v>
          </cell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23</v>
          </cell>
          <cell r="H223">
            <v>34</v>
          </cell>
          <cell r="I223" t="str">
            <v>ขาวแถบใส2</v>
          </cell>
          <cell r="J223"/>
          <cell r="L223">
            <v>68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>
            <v>0</v>
          </cell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WSWTFCL022325650</v>
          </cell>
          <cell r="AQ223">
            <v>9918.7000000000007</v>
          </cell>
          <cell r="AR223">
            <v>6043</v>
          </cell>
          <cell r="AS223">
            <v>3875.7000000000007</v>
          </cell>
          <cell r="AT223">
            <v>0</v>
          </cell>
          <cell r="AU223">
            <v>0</v>
          </cell>
          <cell r="BZ223" t="str">
            <v>WRWT25650/WRCL25680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>
            <v>0</v>
          </cell>
          <cell r="C224"/>
          <cell r="E224"/>
          <cell r="F224"/>
          <cell r="G224">
            <v>23</v>
          </cell>
          <cell r="H224">
            <v>37</v>
          </cell>
          <cell r="I224" t="str">
            <v>ขาว</v>
          </cell>
          <cell r="J224"/>
          <cell r="L224">
            <v>85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>
            <v>0</v>
          </cell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WSWT2325800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WRWT25800/WRWT28750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 t="str">
            <v>MK68-000472</v>
          </cell>
          <cell r="C225">
            <v>45749</v>
          </cell>
          <cell r="E225" t="str">
            <v>บจก.ปริ้นซ์ อโกร ไซแอนส์</v>
          </cell>
          <cell r="F225" t="str">
            <v>อะมิโนก้า</v>
          </cell>
          <cell r="G225">
            <v>23</v>
          </cell>
          <cell r="H225">
            <v>37</v>
          </cell>
          <cell r="I225" t="str">
            <v>ขาว</v>
          </cell>
          <cell r="J225" t="str">
            <v>ใส</v>
          </cell>
          <cell r="L225">
            <v>115</v>
          </cell>
          <cell r="M225" t="str">
            <v>±</v>
          </cell>
          <cell r="N225">
            <v>5</v>
          </cell>
          <cell r="R225" t="str">
            <v>บิด</v>
          </cell>
          <cell r="T225">
            <v>24</v>
          </cell>
          <cell r="U225">
            <v>40</v>
          </cell>
          <cell r="V225">
            <v>80</v>
          </cell>
          <cell r="X225">
            <v>45770</v>
          </cell>
          <cell r="Z225" t="str">
            <v>500กระสอบ</v>
          </cell>
          <cell r="AA225">
            <v>8000</v>
          </cell>
          <cell r="AB225">
            <v>378.94530662399995</v>
          </cell>
          <cell r="AC225">
            <v>0</v>
          </cell>
          <cell r="AD225">
            <v>378.94530662399995</v>
          </cell>
          <cell r="AG225"/>
          <cell r="AI225" t="str">
            <v>ขาด-เกิน5%</v>
          </cell>
          <cell r="AJ225">
            <v>0</v>
          </cell>
          <cell r="AL225">
            <v>8000</v>
          </cell>
          <cell r="AM225"/>
          <cell r="AN225">
            <v>8400</v>
          </cell>
          <cell r="AO225" t="str">
            <v>WSWT2321750</v>
          </cell>
          <cell r="AQ225">
            <v>8605.52</v>
          </cell>
          <cell r="AR225">
            <v>1037</v>
          </cell>
          <cell r="AS225">
            <v>7568.52</v>
          </cell>
          <cell r="AT225">
            <v>0</v>
          </cell>
          <cell r="AU225">
            <v>8605.52</v>
          </cell>
          <cell r="BZ225" t="str">
            <v>WRWT21750/WRWT21750</v>
          </cell>
          <cell r="CA225">
            <v>667.29117999999994</v>
          </cell>
          <cell r="DL225" t="str">
            <v>P8</v>
          </cell>
          <cell r="DM225">
            <v>4</v>
          </cell>
          <cell r="DN225">
            <v>45770</v>
          </cell>
          <cell r="DP225">
            <v>45765</v>
          </cell>
          <cell r="DQ225">
            <v>45766</v>
          </cell>
          <cell r="DR225">
            <v>45760</v>
          </cell>
          <cell r="DS225">
            <v>45767</v>
          </cell>
          <cell r="DT225">
            <v>45768</v>
          </cell>
          <cell r="DU225">
            <v>45768</v>
          </cell>
          <cell r="DW225">
            <v>45769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>รอART</v>
          </cell>
          <cell r="EG225"/>
          <cell r="EH225"/>
          <cell r="EI225"/>
        </row>
        <row r="226">
          <cell r="B226" t="str">
            <v>MK68-000491</v>
          </cell>
          <cell r="C226">
            <v>45749</v>
          </cell>
          <cell r="E226" t="str">
            <v>บจก.รุ่งเรืองค้าเจริญ</v>
          </cell>
          <cell r="F226" t="str">
            <v>กล้วยหอม</v>
          </cell>
          <cell r="G226">
            <v>23</v>
          </cell>
          <cell r="H226">
            <v>35</v>
          </cell>
          <cell r="I226" t="str">
            <v>ขาว</v>
          </cell>
          <cell r="J226"/>
          <cell r="L226">
            <v>80</v>
          </cell>
          <cell r="M226" t="str">
            <v>±</v>
          </cell>
          <cell r="N226">
            <v>5</v>
          </cell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45757</v>
          </cell>
          <cell r="Z226" t="str">
            <v>500กระสอบ</v>
          </cell>
          <cell r="AA226">
            <v>4000</v>
          </cell>
          <cell r="AB226">
            <v>0</v>
          </cell>
          <cell r="AC226">
            <v>0</v>
          </cell>
          <cell r="AD226">
            <v>0</v>
          </cell>
          <cell r="AG226"/>
          <cell r="AI226" t="str">
            <v>ขาด-เกิน5%</v>
          </cell>
          <cell r="AJ226">
            <v>0</v>
          </cell>
          <cell r="AL226">
            <v>4000</v>
          </cell>
          <cell r="AM226"/>
          <cell r="AN226">
            <v>4200</v>
          </cell>
          <cell r="AO226" t="str">
            <v>WSWT2321750</v>
          </cell>
          <cell r="AQ226">
            <v>4079.24</v>
          </cell>
          <cell r="AR226">
            <v>4079.24</v>
          </cell>
          <cell r="AS226">
            <v>0</v>
          </cell>
          <cell r="AT226">
            <v>0</v>
          </cell>
          <cell r="AU226">
            <v>0</v>
          </cell>
          <cell r="BZ226" t="str">
            <v>WRWT21750/WRWT21750</v>
          </cell>
          <cell r="CA226">
            <v>0</v>
          </cell>
          <cell r="DL226" t="str">
            <v>P7</v>
          </cell>
          <cell r="DM226">
            <v>2</v>
          </cell>
          <cell r="DN226">
            <v>45757</v>
          </cell>
          <cell r="DP226">
            <v>45752</v>
          </cell>
          <cell r="DQ226"/>
          <cell r="DR226">
            <v>45748</v>
          </cell>
          <cell r="DS226">
            <v>45755</v>
          </cell>
          <cell r="DT226">
            <v>45756</v>
          </cell>
          <cell r="DU226">
            <v>45756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>รอART</v>
          </cell>
          <cell r="EG226"/>
          <cell r="EH226"/>
          <cell r="EI226"/>
        </row>
        <row r="227">
          <cell r="B227" t="str">
            <v>MK68-000378</v>
          </cell>
          <cell r="C227">
            <v>45727</v>
          </cell>
          <cell r="E227" t="str">
            <v>บจก.แอมโก้เวท</v>
          </cell>
          <cell r="F227" t="str">
            <v>ไม่พิมพ์</v>
          </cell>
          <cell r="G227">
            <v>23</v>
          </cell>
          <cell r="H227">
            <v>40</v>
          </cell>
          <cell r="I227" t="str">
            <v>ขาว</v>
          </cell>
          <cell r="J227" t="str">
            <v>ใส</v>
          </cell>
          <cell r="L227">
            <v>125</v>
          </cell>
          <cell r="M227" t="str">
            <v>±</v>
          </cell>
          <cell r="N227">
            <v>5</v>
          </cell>
          <cell r="R227" t="str">
            <v>จับจีบ4"</v>
          </cell>
          <cell r="T227" t="str">
            <v>ไม่สวมถุงใน</v>
          </cell>
          <cell r="U227"/>
          <cell r="V227"/>
          <cell r="X227" t="str">
            <v>รอแจ้ง</v>
          </cell>
          <cell r="Z227" t="str">
            <v>500กระสอบแบน</v>
          </cell>
          <cell r="AA227">
            <v>1000</v>
          </cell>
          <cell r="AB227">
            <v>0</v>
          </cell>
          <cell r="AC227">
            <v>0</v>
          </cell>
          <cell r="AD227">
            <v>0</v>
          </cell>
          <cell r="AG227"/>
          <cell r="AI227" t="str">
            <v>ห้ามขาด-เกินได้5%</v>
          </cell>
          <cell r="AJ227">
            <v>0</v>
          </cell>
          <cell r="AL227">
            <v>1000</v>
          </cell>
          <cell r="AM227"/>
          <cell r="AN227">
            <v>0</v>
          </cell>
          <cell r="AO227" t="str">
            <v>WSWT2321750</v>
          </cell>
          <cell r="AQ227">
            <v>1159.5100000000002</v>
          </cell>
          <cell r="AR227">
            <v>0</v>
          </cell>
          <cell r="AS227">
            <v>1159.5100000000002</v>
          </cell>
          <cell r="AT227">
            <v>0</v>
          </cell>
          <cell r="AU227">
            <v>1159.5100000000002</v>
          </cell>
          <cell r="BZ227" t="str">
            <v>WRWT21750/WRWT21750</v>
          </cell>
          <cell r="CA227">
            <v>102.23013166666668</v>
          </cell>
          <cell r="DL227" t="str">
            <v>P11</v>
          </cell>
          <cell r="DM227">
            <v>2</v>
          </cell>
          <cell r="DN227" t="str">
            <v>รอแจ้ง</v>
          </cell>
          <cell r="DP227" t="e">
            <v>#VALUE!</v>
          </cell>
          <cell r="DQ227" t="e">
            <v>#VALUE!</v>
          </cell>
          <cell r="DR227"/>
          <cell r="DS227"/>
          <cell r="DT227"/>
          <cell r="DU227" t="e">
            <v>#VALUE!</v>
          </cell>
          <cell r="DW227"/>
          <cell r="DX227"/>
          <cell r="DY227"/>
          <cell r="DZ227"/>
          <cell r="EA227"/>
          <cell r="EB227"/>
          <cell r="EC227" t="str">
            <v>งานเคลือบ+ตัด</v>
          </cell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23</v>
          </cell>
          <cell r="H228">
            <v>37</v>
          </cell>
          <cell r="I228"/>
          <cell r="J228"/>
          <cell r="L228">
            <v>85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WSWT2321750</v>
          </cell>
          <cell r="AQ228">
            <v>1159.5100000000002</v>
          </cell>
          <cell r="AR228">
            <v>0</v>
          </cell>
          <cell r="AS228">
            <v>1159.5100000000002</v>
          </cell>
          <cell r="AT228">
            <v>0</v>
          </cell>
          <cell r="AU228">
            <v>1159.5100000000002</v>
          </cell>
          <cell r="BZ228" t="str">
            <v>WRWT230750/WRWT21750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>
            <v>0</v>
          </cell>
          <cell r="EI228">
            <v>0</v>
          </cell>
        </row>
        <row r="229">
          <cell r="B229">
            <v>0</v>
          </cell>
          <cell r="C229"/>
          <cell r="E229"/>
          <cell r="F229"/>
          <cell r="G229">
            <v>23</v>
          </cell>
          <cell r="H229">
            <v>34</v>
          </cell>
          <cell r="I229"/>
          <cell r="J229"/>
          <cell r="L229">
            <v>68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/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WSWTSCL1R042325650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WRWT230650/WRWT25680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>
            <v>0</v>
          </cell>
          <cell r="C230"/>
          <cell r="E230"/>
          <cell r="F230"/>
          <cell r="G230">
            <v>23</v>
          </cell>
          <cell r="H230">
            <v>37</v>
          </cell>
          <cell r="I230" t="str">
            <v>ขาว</v>
          </cell>
          <cell r="J230"/>
          <cell r="L230">
            <v>90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>
            <v>0</v>
          </cell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WSWT2325800SM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WRWT21800/WRWT21800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23</v>
          </cell>
          <cell r="H231">
            <v>37</v>
          </cell>
          <cell r="I231"/>
          <cell r="J231"/>
          <cell r="L231">
            <v>120</v>
          </cell>
          <cell r="M231" t="str">
            <v>+</v>
          </cell>
          <cell r="N231">
            <v>5</v>
          </cell>
          <cell r="R231"/>
          <cell r="T231"/>
          <cell r="U231"/>
          <cell r="V231"/>
          <cell r="X231"/>
          <cell r="Z231"/>
          <cell r="AA231"/>
          <cell r="AB231"/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WSWT23211125120SMFX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WROP2301125/WRBR21940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>
            <v>0</v>
          </cell>
        </row>
        <row r="232">
          <cell r="B232">
            <v>0</v>
          </cell>
          <cell r="C232"/>
          <cell r="E232"/>
          <cell r="F232" t="str">
            <v xml:space="preserve">  </v>
          </cell>
          <cell r="G232">
            <v>23</v>
          </cell>
          <cell r="H232">
            <v>37</v>
          </cell>
          <cell r="I232" t="str">
            <v>ขาว</v>
          </cell>
          <cell r="J232"/>
          <cell r="L232">
            <v>130</v>
          </cell>
          <cell r="M232" t="str">
            <v>+</v>
          </cell>
          <cell r="N232">
            <v>3</v>
          </cell>
          <cell r="R232"/>
          <cell r="T232"/>
          <cell r="U232"/>
          <cell r="V232"/>
          <cell r="X232"/>
          <cell r="Z232"/>
          <cell r="AA232"/>
          <cell r="AB232">
            <v>0</v>
          </cell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WSWT23211125130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BZ232" t="str">
            <v>WRWT211125/WRWT251080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>
            <v>0</v>
          </cell>
        </row>
        <row r="233">
          <cell r="B233">
            <v>0</v>
          </cell>
          <cell r="C233"/>
          <cell r="E233"/>
          <cell r="F233"/>
          <cell r="G233">
            <v>23</v>
          </cell>
          <cell r="H233">
            <v>37</v>
          </cell>
          <cell r="I233"/>
          <cell r="J233"/>
          <cell r="L233">
            <v>120</v>
          </cell>
          <cell r="M233" t="str">
            <v>±</v>
          </cell>
          <cell r="N233">
            <v>3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WSWT2321112512051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WRWT211125/WRWT21900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 t="str">
            <v>MK67-001490</v>
          </cell>
          <cell r="C234">
            <v>45601</v>
          </cell>
          <cell r="E234" t="str">
            <v>บจก.น้ำตาลทิพย์สุโขทัย</v>
          </cell>
          <cell r="F234" t="str">
            <v>Green for white sugar</v>
          </cell>
          <cell r="G234">
            <v>23</v>
          </cell>
          <cell r="H234">
            <v>37</v>
          </cell>
          <cell r="I234" t="str">
            <v>ขาว</v>
          </cell>
          <cell r="J234"/>
          <cell r="L234">
            <v>130</v>
          </cell>
          <cell r="M234" t="str">
            <v>±</v>
          </cell>
          <cell r="N234">
            <v>5</v>
          </cell>
          <cell r="R234" t="str">
            <v>บิด</v>
          </cell>
          <cell r="T234">
            <v>24</v>
          </cell>
          <cell r="U234">
            <v>40</v>
          </cell>
          <cell r="V234">
            <v>55</v>
          </cell>
          <cell r="X234">
            <v>45797</v>
          </cell>
          <cell r="Z234" t="str">
            <v>400แบน</v>
          </cell>
          <cell r="AA234">
            <v>100000</v>
          </cell>
          <cell r="AB234">
            <v>3256.5612287999998</v>
          </cell>
          <cell r="AC234">
            <v>3256.5612287999998</v>
          </cell>
          <cell r="AD234">
            <v>0</v>
          </cell>
          <cell r="AG234" t="str">
            <v>FG</v>
          </cell>
          <cell r="AI234" t="str">
            <v>สั่งเวียดนามสำเร็จรูปทั้งหมด</v>
          </cell>
          <cell r="AJ234">
            <v>0</v>
          </cell>
          <cell r="AL234">
            <v>100000</v>
          </cell>
          <cell r="AM234"/>
          <cell r="AN234">
            <v>105000</v>
          </cell>
          <cell r="AO234" t="str">
            <v>WSWT2321112512551VN</v>
          </cell>
          <cell r="AQ234">
            <v>107569.00000000001</v>
          </cell>
          <cell r="AR234">
            <v>0</v>
          </cell>
          <cell r="AS234">
            <v>107569.00000000001</v>
          </cell>
          <cell r="AT234">
            <v>0</v>
          </cell>
          <cell r="AU234">
            <v>0</v>
          </cell>
          <cell r="BZ234" t="str">
            <v>WRWT211125/WRWT251030</v>
          </cell>
          <cell r="CA234">
            <v>13779.977343611114</v>
          </cell>
          <cell r="DL234" t="str">
            <v>P9</v>
          </cell>
          <cell r="DM234">
            <v>3</v>
          </cell>
          <cell r="DN234">
            <v>45797</v>
          </cell>
          <cell r="DP234">
            <v>45792</v>
          </cell>
          <cell r="DQ234"/>
          <cell r="DR234">
            <v>45787</v>
          </cell>
          <cell r="DS234">
            <v>45794</v>
          </cell>
          <cell r="DT234">
            <v>45795</v>
          </cell>
          <cell r="DU234">
            <v>45795</v>
          </cell>
          <cell r="DW234">
            <v>45796</v>
          </cell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MK67-001490</v>
          </cell>
          <cell r="C235">
            <v>45601</v>
          </cell>
          <cell r="E235" t="str">
            <v>บจก.น้ำตาลทิพย์สุโขทัย</v>
          </cell>
          <cell r="F235" t="str">
            <v>Green for white sugar</v>
          </cell>
          <cell r="G235">
            <v>23</v>
          </cell>
          <cell r="H235">
            <v>37</v>
          </cell>
          <cell r="I235" t="str">
            <v>ขาว</v>
          </cell>
          <cell r="J235"/>
          <cell r="L235">
            <v>130</v>
          </cell>
          <cell r="M235" t="str">
            <v>±</v>
          </cell>
          <cell r="N235">
            <v>5</v>
          </cell>
          <cell r="R235" t="str">
            <v>บิด</v>
          </cell>
          <cell r="T235">
            <v>24</v>
          </cell>
          <cell r="U235">
            <v>40</v>
          </cell>
          <cell r="V235">
            <v>55</v>
          </cell>
          <cell r="X235">
            <v>45828</v>
          </cell>
          <cell r="Z235" t="str">
            <v>400แบน</v>
          </cell>
          <cell r="AA235">
            <v>200000</v>
          </cell>
          <cell r="AB235">
            <v>6513.1224575999995</v>
          </cell>
          <cell r="AC235">
            <v>264</v>
          </cell>
          <cell r="AD235">
            <v>6249.1224575999995</v>
          </cell>
          <cell r="AG235" t="str">
            <v>FG</v>
          </cell>
          <cell r="AI235" t="str">
            <v>สั่งเวียดนามสำเร็จรูปทั้งหมด</v>
          </cell>
          <cell r="AJ235">
            <v>0</v>
          </cell>
          <cell r="AL235">
            <v>200000</v>
          </cell>
          <cell r="AM235"/>
          <cell r="AN235">
            <v>210000</v>
          </cell>
          <cell r="AO235" t="str">
            <v>WSWT2321112512551VN</v>
          </cell>
          <cell r="AQ235">
            <v>215138.00000000003</v>
          </cell>
          <cell r="AR235">
            <v>0</v>
          </cell>
          <cell r="AS235">
            <v>215138.00000000003</v>
          </cell>
          <cell r="AT235">
            <v>0</v>
          </cell>
          <cell r="AU235">
            <v>0</v>
          </cell>
          <cell r="BZ235" t="str">
            <v>WRWT211125/WRWT251030</v>
          </cell>
          <cell r="CA235">
            <v>27559.954687222227</v>
          </cell>
          <cell r="DL235" t="str">
            <v>P9</v>
          </cell>
          <cell r="DM235">
            <v>3</v>
          </cell>
          <cell r="DN235">
            <v>45828</v>
          </cell>
          <cell r="DP235">
            <v>45823</v>
          </cell>
          <cell r="DQ235"/>
          <cell r="DR235">
            <v>45818</v>
          </cell>
          <cell r="DS235">
            <v>45825</v>
          </cell>
          <cell r="DT235">
            <v>45826</v>
          </cell>
          <cell r="DU235">
            <v>45826</v>
          </cell>
          <cell r="DW235">
            <v>45827</v>
          </cell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MK67-001490</v>
          </cell>
          <cell r="C236">
            <v>45601</v>
          </cell>
          <cell r="E236" t="str">
            <v>บจก.น้ำตาลทิพย์สุโขทัย</v>
          </cell>
          <cell r="F236" t="str">
            <v>Green for white sugar</v>
          </cell>
          <cell r="G236">
            <v>23</v>
          </cell>
          <cell r="H236">
            <v>37</v>
          </cell>
          <cell r="I236" t="str">
            <v>ขาว</v>
          </cell>
          <cell r="J236"/>
          <cell r="L236">
            <v>130</v>
          </cell>
          <cell r="M236" t="str">
            <v>±</v>
          </cell>
          <cell r="N236">
            <v>5</v>
          </cell>
          <cell r="R236" t="str">
            <v>บิด</v>
          </cell>
          <cell r="T236">
            <v>24</v>
          </cell>
          <cell r="U236">
            <v>40</v>
          </cell>
          <cell r="V236">
            <v>55</v>
          </cell>
          <cell r="X236">
            <v>45858</v>
          </cell>
          <cell r="Z236" t="str">
            <v>400แบน</v>
          </cell>
          <cell r="AA236">
            <v>200000</v>
          </cell>
          <cell r="AB236">
            <v>6513.1224575999995</v>
          </cell>
          <cell r="AC236">
            <v>0</v>
          </cell>
          <cell r="AD236">
            <v>6513.1224575999995</v>
          </cell>
          <cell r="AG236"/>
          <cell r="AI236" t="str">
            <v>สั่งเวียดนามสำเร็จรูปทั้งหมด</v>
          </cell>
          <cell r="AJ236">
            <v>0</v>
          </cell>
          <cell r="AL236">
            <v>200000</v>
          </cell>
          <cell r="AM236"/>
          <cell r="AN236">
            <v>210000</v>
          </cell>
          <cell r="AO236" t="str">
            <v>WSWT2321112512551</v>
          </cell>
          <cell r="AQ236">
            <v>215138.00000000003</v>
          </cell>
          <cell r="AR236">
            <v>0</v>
          </cell>
          <cell r="AS236">
            <v>215138.00000000003</v>
          </cell>
          <cell r="AT236">
            <v>0</v>
          </cell>
          <cell r="AU236">
            <v>0</v>
          </cell>
          <cell r="BZ236" t="str">
            <v>WRWT211125/WRWT251030</v>
          </cell>
          <cell r="CA236">
            <v>27559.954687222227</v>
          </cell>
          <cell r="DL236" t="str">
            <v>P9</v>
          </cell>
          <cell r="DM236">
            <v>3</v>
          </cell>
          <cell r="DN236">
            <v>45858</v>
          </cell>
          <cell r="DP236">
            <v>45853</v>
          </cell>
          <cell r="DQ236"/>
          <cell r="DR236">
            <v>45848</v>
          </cell>
          <cell r="DS236">
            <v>45855</v>
          </cell>
          <cell r="DT236">
            <v>45856</v>
          </cell>
          <cell r="DU236">
            <v>45856</v>
          </cell>
          <cell r="DW236">
            <v>45857</v>
          </cell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MK67-001490</v>
          </cell>
          <cell r="C237">
            <v>45601</v>
          </cell>
          <cell r="E237" t="str">
            <v>บจก.น้ำตาลทิพย์สุโขทัย</v>
          </cell>
          <cell r="F237" t="str">
            <v>Blue for Refine sugar</v>
          </cell>
          <cell r="G237">
            <v>23</v>
          </cell>
          <cell r="H237">
            <v>37</v>
          </cell>
          <cell r="I237" t="str">
            <v>ขาว</v>
          </cell>
          <cell r="J237"/>
          <cell r="L237">
            <v>130</v>
          </cell>
          <cell r="M237" t="str">
            <v>±</v>
          </cell>
          <cell r="N237">
            <v>5</v>
          </cell>
          <cell r="R237" t="str">
            <v>บิด</v>
          </cell>
          <cell r="T237">
            <v>24</v>
          </cell>
          <cell r="U237">
            <v>40</v>
          </cell>
          <cell r="V237">
            <v>55</v>
          </cell>
          <cell r="X237">
            <v>45858</v>
          </cell>
          <cell r="Z237" t="str">
            <v>400แบน</v>
          </cell>
          <cell r="AA237">
            <v>150000</v>
          </cell>
          <cell r="AB237">
            <v>4884.8418431999999</v>
          </cell>
          <cell r="AC237">
            <v>0</v>
          </cell>
          <cell r="AD237">
            <v>4884.8418431999999</v>
          </cell>
          <cell r="AG237"/>
          <cell r="AI237"/>
          <cell r="AJ237">
            <v>0</v>
          </cell>
          <cell r="AL237">
            <v>150000</v>
          </cell>
          <cell r="AM237"/>
          <cell r="AN237">
            <v>157500</v>
          </cell>
          <cell r="AO237" t="str">
            <v>WSWT2321112512551VN</v>
          </cell>
          <cell r="AQ237">
            <v>161353.5</v>
          </cell>
          <cell r="AR237">
            <v>0</v>
          </cell>
          <cell r="AS237">
            <v>161353.5</v>
          </cell>
          <cell r="AT237">
            <v>0</v>
          </cell>
          <cell r="AU237">
            <v>0</v>
          </cell>
          <cell r="BZ237" t="str">
            <v>WRWT211125/WRWT251030</v>
          </cell>
          <cell r="CA237">
            <v>20669.966015416667</v>
          </cell>
          <cell r="DL237" t="str">
            <v>P9</v>
          </cell>
          <cell r="DM237">
            <v>3</v>
          </cell>
          <cell r="DN237">
            <v>45858</v>
          </cell>
          <cell r="DP237">
            <v>45853</v>
          </cell>
          <cell r="DQ237"/>
          <cell r="DR237">
            <v>45848</v>
          </cell>
          <cell r="DS237">
            <v>45855</v>
          </cell>
          <cell r="DT237">
            <v>45856</v>
          </cell>
          <cell r="DU237">
            <v>45856</v>
          </cell>
          <cell r="DW237">
            <v>45857</v>
          </cell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MK67-001490</v>
          </cell>
          <cell r="C238">
            <v>45601</v>
          </cell>
          <cell r="E238" t="str">
            <v>บจก.น้ำตาลทิพย์สุโขทัย</v>
          </cell>
          <cell r="F238" t="str">
            <v>Green for white sugar</v>
          </cell>
          <cell r="G238">
            <v>23</v>
          </cell>
          <cell r="H238">
            <v>37</v>
          </cell>
          <cell r="I238" t="str">
            <v>ขาว</v>
          </cell>
          <cell r="J238"/>
          <cell r="L238">
            <v>130</v>
          </cell>
          <cell r="M238" t="str">
            <v>±</v>
          </cell>
          <cell r="N238">
            <v>5</v>
          </cell>
          <cell r="R238" t="str">
            <v>บิด</v>
          </cell>
          <cell r="T238">
            <v>24</v>
          </cell>
          <cell r="U238">
            <v>40</v>
          </cell>
          <cell r="V238">
            <v>55</v>
          </cell>
          <cell r="X238">
            <v>45889</v>
          </cell>
          <cell r="Z238" t="str">
            <v>400แบน</v>
          </cell>
          <cell r="AA238">
            <v>200000</v>
          </cell>
          <cell r="AB238">
            <v>6513.1224575999995</v>
          </cell>
          <cell r="AC238">
            <v>0</v>
          </cell>
          <cell r="AD238">
            <v>6513.1224575999995</v>
          </cell>
          <cell r="AG238"/>
          <cell r="AI238" t="str">
            <v>สั่งเวียดนามสำเร็จรูปทั้งหมด</v>
          </cell>
          <cell r="AJ238">
            <v>0</v>
          </cell>
          <cell r="AL238">
            <v>200000</v>
          </cell>
          <cell r="AM238"/>
          <cell r="AN238">
            <v>210000</v>
          </cell>
          <cell r="AO238" t="str">
            <v>WSWT2321112512551</v>
          </cell>
          <cell r="AQ238">
            <v>215138.00000000003</v>
          </cell>
          <cell r="AR238">
            <v>0</v>
          </cell>
          <cell r="AS238">
            <v>215138.00000000003</v>
          </cell>
          <cell r="AT238">
            <v>0</v>
          </cell>
          <cell r="AU238">
            <v>0</v>
          </cell>
          <cell r="BZ238" t="str">
            <v>WRWT211125/WRWT251030</v>
          </cell>
          <cell r="CA238">
            <v>27559.954687222227</v>
          </cell>
          <cell r="DL238" t="str">
            <v>P9</v>
          </cell>
          <cell r="DM238">
            <v>3</v>
          </cell>
          <cell r="DN238">
            <v>45889</v>
          </cell>
          <cell r="DP238">
            <v>45884</v>
          </cell>
          <cell r="DQ238"/>
          <cell r="DR238">
            <v>45879</v>
          </cell>
          <cell r="DS238">
            <v>45886</v>
          </cell>
          <cell r="DT238">
            <v>45887</v>
          </cell>
          <cell r="DU238">
            <v>45887</v>
          </cell>
          <cell r="DW238">
            <v>45888</v>
          </cell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MK67-001490</v>
          </cell>
          <cell r="C239">
            <v>45601</v>
          </cell>
          <cell r="E239" t="str">
            <v>บจก.น้ำตาลทิพย์สุโขทัย</v>
          </cell>
          <cell r="F239" t="str">
            <v>Green for white sugar</v>
          </cell>
          <cell r="G239">
            <v>23</v>
          </cell>
          <cell r="H239">
            <v>37</v>
          </cell>
          <cell r="I239" t="str">
            <v>ขาว</v>
          </cell>
          <cell r="J239"/>
          <cell r="L239">
            <v>130</v>
          </cell>
          <cell r="M239" t="str">
            <v>±</v>
          </cell>
          <cell r="N239">
            <v>5</v>
          </cell>
          <cell r="R239" t="str">
            <v>บิด</v>
          </cell>
          <cell r="T239">
            <v>24</v>
          </cell>
          <cell r="U239">
            <v>40</v>
          </cell>
          <cell r="V239">
            <v>55</v>
          </cell>
          <cell r="X239" t="str">
            <v>รอแจ้ง</v>
          </cell>
          <cell r="Z239" t="str">
            <v>400แบน</v>
          </cell>
          <cell r="AA239">
            <v>106278</v>
          </cell>
          <cell r="AB239">
            <v>3461.0081427440637</v>
          </cell>
          <cell r="AC239">
            <v>0</v>
          </cell>
          <cell r="AD239">
            <v>3461.0081427440637</v>
          </cell>
          <cell r="AG239"/>
          <cell r="AI239" t="str">
            <v>สั่งเวียดนามสำเร็จรูปทั้งหมด</v>
          </cell>
          <cell r="AJ239">
            <v>0</v>
          </cell>
          <cell r="AL239">
            <v>106278</v>
          </cell>
          <cell r="AM239"/>
          <cell r="AN239">
            <v>111591.90000000001</v>
          </cell>
          <cell r="AO239" t="str">
            <v>WSWT2321112512551</v>
          </cell>
          <cell r="AQ239">
            <v>114322.18182000001</v>
          </cell>
          <cell r="AR239">
            <v>0</v>
          </cell>
          <cell r="AS239">
            <v>114322.18182000001</v>
          </cell>
          <cell r="AT239">
            <v>0</v>
          </cell>
          <cell r="AU239">
            <v>0</v>
          </cell>
          <cell r="BZ239" t="str">
            <v>WRWT211125/WRWT251030</v>
          </cell>
          <cell r="CA239">
            <v>14645.084321243019</v>
          </cell>
          <cell r="DL239" t="str">
            <v>P9</v>
          </cell>
          <cell r="DM239">
            <v>3</v>
          </cell>
          <cell r="DN239" t="str">
            <v>รอแจ้ง</v>
          </cell>
          <cell r="DP239" t="e">
            <v>#VALUE!</v>
          </cell>
          <cell r="DQ239"/>
          <cell r="DR239" t="e">
            <v>#VALUE!</v>
          </cell>
          <cell r="DS239" t="e">
            <v>#VALUE!</v>
          </cell>
          <cell r="DT239" t="e">
            <v>#VALUE!</v>
          </cell>
          <cell r="DU239" t="e">
            <v>#VALUE!</v>
          </cell>
          <cell r="DW239" t="e">
            <v>#VALUE!</v>
          </cell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MK67-001490</v>
          </cell>
          <cell r="C240">
            <v>45601</v>
          </cell>
          <cell r="E240" t="str">
            <v>บจก.น้ำตาลทิพย์สุโขทัย</v>
          </cell>
          <cell r="F240" t="str">
            <v>Green for white sugar</v>
          </cell>
          <cell r="G240">
            <v>23</v>
          </cell>
          <cell r="H240">
            <v>37</v>
          </cell>
          <cell r="I240" t="str">
            <v>ขาว</v>
          </cell>
          <cell r="J240"/>
          <cell r="L240">
            <v>130</v>
          </cell>
          <cell r="M240" t="str">
            <v>±</v>
          </cell>
          <cell r="N240">
            <v>5</v>
          </cell>
          <cell r="R240" t="str">
            <v>บิด</v>
          </cell>
          <cell r="T240">
            <v>24</v>
          </cell>
          <cell r="U240">
            <v>40</v>
          </cell>
          <cell r="V240">
            <v>55</v>
          </cell>
          <cell r="X240" t="str">
            <v>รอส่ง</v>
          </cell>
          <cell r="Z240" t="str">
            <v>400แบน</v>
          </cell>
          <cell r="AA240">
            <v>10000</v>
          </cell>
          <cell r="AB240">
            <v>0</v>
          </cell>
          <cell r="AC240">
            <v>0</v>
          </cell>
          <cell r="AD240">
            <v>0</v>
          </cell>
          <cell r="AG240" t="str">
            <v>ผ้าเข้า 25-26/2</v>
          </cell>
          <cell r="AI240"/>
          <cell r="AJ240">
            <v>12607</v>
          </cell>
          <cell r="AL240">
            <v>0</v>
          </cell>
          <cell r="AM240">
            <v>56730</v>
          </cell>
          <cell r="AN240">
            <v>0</v>
          </cell>
          <cell r="AO240" t="str">
            <v>WSWT2321112512551VN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BZ240" t="str">
            <v>WRWT211125/WRWT251030</v>
          </cell>
          <cell r="CA240">
            <v>0</v>
          </cell>
          <cell r="DL240" t="str">
            <v>P9</v>
          </cell>
          <cell r="DM240">
            <v>3</v>
          </cell>
          <cell r="DN240" t="str">
            <v>รอส่ง</v>
          </cell>
          <cell r="DP240" t="e">
            <v>#VALUE!</v>
          </cell>
          <cell r="DQ240"/>
          <cell r="DR240" t="e">
            <v>#VALUE!</v>
          </cell>
          <cell r="DS240" t="e">
            <v>#VALUE!</v>
          </cell>
          <cell r="DT240" t="e">
            <v>#VALUE!</v>
          </cell>
          <cell r="DU240" t="e">
            <v>#VALUE!</v>
          </cell>
          <cell r="DW240" t="e">
            <v>#VALUE!</v>
          </cell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MK67-001490</v>
          </cell>
          <cell r="C241">
            <v>45601</v>
          </cell>
          <cell r="E241" t="str">
            <v>บจก.น้ำตาลทิพย์สุโขทัย</v>
          </cell>
          <cell r="F241" t="str">
            <v>Blue for Refine sugar</v>
          </cell>
          <cell r="G241">
            <v>23</v>
          </cell>
          <cell r="H241">
            <v>37</v>
          </cell>
          <cell r="I241" t="str">
            <v>ขาว</v>
          </cell>
          <cell r="J241"/>
          <cell r="L241">
            <v>130</v>
          </cell>
          <cell r="M241" t="str">
            <v>±</v>
          </cell>
          <cell r="N241">
            <v>5</v>
          </cell>
          <cell r="R241" t="str">
            <v>บิด</v>
          </cell>
          <cell r="T241">
            <v>24</v>
          </cell>
          <cell r="U241">
            <v>40</v>
          </cell>
          <cell r="V241">
            <v>55</v>
          </cell>
          <cell r="X241" t="str">
            <v>รอส่ง</v>
          </cell>
          <cell r="Z241" t="str">
            <v>400แบน</v>
          </cell>
          <cell r="AA241">
            <v>7920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7920</v>
          </cell>
          <cell r="AL241">
            <v>0</v>
          </cell>
          <cell r="AM241">
            <v>12600</v>
          </cell>
          <cell r="AN241">
            <v>0</v>
          </cell>
          <cell r="AO241" t="str">
            <v>WSWT2321112512551VN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BZ241" t="str">
            <v>WRWT211125/WRWT251030</v>
          </cell>
          <cell r="CA241">
            <v>0</v>
          </cell>
          <cell r="DL241" t="str">
            <v>P9</v>
          </cell>
          <cell r="DM241">
            <v>3</v>
          </cell>
          <cell r="DN241" t="str">
            <v>รอส่ง</v>
          </cell>
          <cell r="DP241" t="e">
            <v>#VALUE!</v>
          </cell>
          <cell r="DQ241"/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 t="e">
            <v>#VALUE!</v>
          </cell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 xml:space="preserve"> /</v>
          </cell>
          <cell r="EG241"/>
          <cell r="EH241"/>
          <cell r="EI241"/>
        </row>
        <row r="242">
          <cell r="B242">
            <v>0</v>
          </cell>
          <cell r="C242"/>
          <cell r="E242"/>
          <cell r="F242"/>
          <cell r="G242">
            <v>23</v>
          </cell>
          <cell r="H242">
            <v>37</v>
          </cell>
          <cell r="I242"/>
          <cell r="J242"/>
          <cell r="L242">
            <v>128</v>
          </cell>
          <cell r="M242" t="str">
            <v>±</v>
          </cell>
          <cell r="N242">
            <v>5</v>
          </cell>
          <cell r="R242"/>
          <cell r="T242"/>
          <cell r="U242"/>
          <cell r="V242"/>
          <cell r="X242"/>
          <cell r="Z242"/>
          <cell r="AA242"/>
          <cell r="AB242"/>
          <cell r="AC242">
            <v>0</v>
          </cell>
          <cell r="AD242"/>
          <cell r="AG242"/>
          <cell r="AI242" t="str">
            <v>ระบุในSD</v>
          </cell>
          <cell r="AJ242"/>
          <cell r="AL242">
            <v>0</v>
          </cell>
          <cell r="AM242"/>
          <cell r="AN242">
            <v>0</v>
          </cell>
          <cell r="AO242" t="str">
            <v>WSWT2321112512551</v>
          </cell>
          <cell r="AQ242">
            <v>1028658.6818200002</v>
          </cell>
          <cell r="AR242">
            <v>0</v>
          </cell>
          <cell r="AS242">
            <v>1028658.6818200002</v>
          </cell>
          <cell r="AT242">
            <v>0</v>
          </cell>
          <cell r="AU242">
            <v>0</v>
          </cell>
          <cell r="BZ242" t="str">
            <v>WRWT2301125/WRWT251030</v>
          </cell>
          <cell r="CA242">
            <v>0</v>
          </cell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>
            <v>0</v>
          </cell>
          <cell r="EI242">
            <v>0</v>
          </cell>
        </row>
        <row r="243">
          <cell r="B243">
            <v>0</v>
          </cell>
          <cell r="C243"/>
          <cell r="E243"/>
          <cell r="F243"/>
          <cell r="G243">
            <v>24</v>
          </cell>
          <cell r="H243">
            <v>37</v>
          </cell>
          <cell r="I243"/>
          <cell r="J243"/>
          <cell r="L243">
            <v>120</v>
          </cell>
          <cell r="M243" t="str">
            <v>+</v>
          </cell>
          <cell r="N243">
            <v>3</v>
          </cell>
          <cell r="R243"/>
          <cell r="T243"/>
          <cell r="U243"/>
          <cell r="V243"/>
          <cell r="X243"/>
          <cell r="Z243"/>
          <cell r="AA243"/>
          <cell r="AB243"/>
          <cell r="AC243">
            <v>0</v>
          </cell>
          <cell r="AD243"/>
          <cell r="AG243"/>
          <cell r="AI243" t="str">
            <v>ระบุในSD</v>
          </cell>
          <cell r="AJ243"/>
          <cell r="AL243">
            <v>0</v>
          </cell>
          <cell r="AM243"/>
          <cell r="AN243">
            <v>0</v>
          </cell>
          <cell r="AO243" t="str">
            <v>WSWT24211125120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BZ243" t="str">
            <v>WRWT2401125/WRWT25850</v>
          </cell>
          <cell r="CA243">
            <v>0</v>
          </cell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>
            <v>0</v>
          </cell>
          <cell r="EI243">
            <v>0</v>
          </cell>
        </row>
        <row r="244">
          <cell r="B244">
            <v>0</v>
          </cell>
          <cell r="C244"/>
          <cell r="E244"/>
          <cell r="F244" t="str">
            <v xml:space="preserve"> </v>
          </cell>
          <cell r="G244">
            <v>24</v>
          </cell>
          <cell r="H244">
            <v>37</v>
          </cell>
          <cell r="I244"/>
          <cell r="J244"/>
          <cell r="L244">
            <v>125</v>
          </cell>
          <cell r="M244" t="str">
            <v>+</v>
          </cell>
          <cell r="N244">
            <v>3</v>
          </cell>
          <cell r="R244"/>
          <cell r="T244"/>
          <cell r="U244"/>
          <cell r="V244"/>
          <cell r="X244"/>
          <cell r="Z244"/>
          <cell r="AA244"/>
          <cell r="AB244"/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WSWT2421112512551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BZ244" t="str">
            <v>WRWT2401125/WRWT25960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>
            <v>0</v>
          </cell>
          <cell r="EI244">
            <v>0</v>
          </cell>
        </row>
        <row r="245">
          <cell r="B245">
            <v>0</v>
          </cell>
          <cell r="C245"/>
          <cell r="E245"/>
          <cell r="F245"/>
          <cell r="G245">
            <v>26</v>
          </cell>
          <cell r="H245">
            <v>38</v>
          </cell>
          <cell r="I245" t="str">
            <v>เหลือง</v>
          </cell>
          <cell r="J245"/>
          <cell r="L245">
            <v>105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>
            <v>0</v>
          </cell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WSYL2625850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WRYL25850/WRYL25850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>
            <v>0</v>
          </cell>
        </row>
        <row r="246">
          <cell r="B246" t="str">
            <v>MK68-000446</v>
          </cell>
          <cell r="C246">
            <v>45738</v>
          </cell>
          <cell r="E246" t="str">
            <v>คุณธนนท์ อุทัยไพศาลวงศ์</v>
          </cell>
          <cell r="F246" t="str">
            <v>ไม่พิมพ์</v>
          </cell>
          <cell r="G246">
            <v>26</v>
          </cell>
          <cell r="H246">
            <v>39</v>
          </cell>
          <cell r="I246" t="str">
            <v>ขาว</v>
          </cell>
          <cell r="J246"/>
          <cell r="L246">
            <v>93</v>
          </cell>
          <cell r="M246" t="str">
            <v>±</v>
          </cell>
          <cell r="N246">
            <v>5</v>
          </cell>
          <cell r="R246" t="str">
            <v>ไม่</v>
          </cell>
          <cell r="T246" t="str">
            <v>ไม่สวมถุงใน</v>
          </cell>
          <cell r="U246"/>
          <cell r="V246"/>
          <cell r="X246">
            <v>45752</v>
          </cell>
          <cell r="Z246" t="str">
            <v>มัด100</v>
          </cell>
          <cell r="AA246">
            <v>4563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4563</v>
          </cell>
          <cell r="AM246"/>
          <cell r="AN246">
            <v>0</v>
          </cell>
          <cell r="AO246" t="str">
            <v>WSWT2625650</v>
          </cell>
          <cell r="AQ246">
            <v>5163.3539099999998</v>
          </cell>
          <cell r="AR246">
            <v>0</v>
          </cell>
          <cell r="AS246">
            <v>5163.3539099999998</v>
          </cell>
          <cell r="AT246">
            <v>0</v>
          </cell>
          <cell r="AU246">
            <v>0</v>
          </cell>
          <cell r="BZ246" t="str">
            <v>WRWT25650/WRWT25650</v>
          </cell>
          <cell r="CA246">
            <v>416.91214293299993</v>
          </cell>
          <cell r="DL246" t="str">
            <v>P3</v>
          </cell>
          <cell r="DM246">
            <v>1</v>
          </cell>
          <cell r="DN246">
            <v>45752</v>
          </cell>
          <cell r="DP246">
            <v>45747</v>
          </cell>
          <cell r="DQ246"/>
          <cell r="DR246"/>
          <cell r="DS246"/>
          <cell r="DT246"/>
          <cell r="DU246">
            <v>45751</v>
          </cell>
          <cell r="DW246"/>
          <cell r="DX246"/>
          <cell r="DY246"/>
          <cell r="DZ246"/>
          <cell r="EA246"/>
          <cell r="EB246"/>
          <cell r="EC246" t="str">
            <v>ตัด</v>
          </cell>
          <cell r="ED246"/>
          <cell r="EG246"/>
          <cell r="EH246"/>
          <cell r="EI246"/>
        </row>
        <row r="247">
          <cell r="B247" t="str">
            <v>MK68-000470</v>
          </cell>
          <cell r="C247">
            <v>45747</v>
          </cell>
          <cell r="E247" t="str">
            <v>บจก.กบินทร์อินทรีย์</v>
          </cell>
          <cell r="F247" t="str">
            <v>ไก่ชน</v>
          </cell>
          <cell r="G247">
            <v>26</v>
          </cell>
          <cell r="H247">
            <v>41</v>
          </cell>
          <cell r="I247" t="str">
            <v>ขาว</v>
          </cell>
          <cell r="J247"/>
          <cell r="L247">
            <v>97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27</v>
          </cell>
          <cell r="U247">
            <v>43</v>
          </cell>
          <cell r="V247">
            <v>40</v>
          </cell>
          <cell r="X247">
            <v>45755</v>
          </cell>
          <cell r="Z247" t="str">
            <v>300กระสอบ</v>
          </cell>
          <cell r="AA247">
            <v>4000</v>
          </cell>
          <cell r="AB247">
            <v>114.57174504959998</v>
          </cell>
          <cell r="AC247">
            <v>0</v>
          </cell>
          <cell r="AD247">
            <v>114.57174504959998</v>
          </cell>
          <cell r="AG247"/>
          <cell r="AI247"/>
          <cell r="AJ247">
            <v>0</v>
          </cell>
          <cell r="AL247">
            <v>4000</v>
          </cell>
          <cell r="AM247"/>
          <cell r="AN247">
            <v>4200</v>
          </cell>
          <cell r="AO247" t="str">
            <v>WSWT2625650</v>
          </cell>
          <cell r="AQ247">
            <v>4749.8</v>
          </cell>
          <cell r="AR247">
            <v>2306</v>
          </cell>
          <cell r="AS247">
            <v>2443.8000000000002</v>
          </cell>
          <cell r="AT247">
            <v>0</v>
          </cell>
          <cell r="AU247">
            <v>0</v>
          </cell>
          <cell r="BZ247" t="str">
            <v>WRWT25650/WRWT25650</v>
          </cell>
          <cell r="CA247">
            <v>197.3232733333333</v>
          </cell>
          <cell r="DL247" t="str">
            <v>P9</v>
          </cell>
          <cell r="DM247">
            <v>3</v>
          </cell>
          <cell r="DN247">
            <v>45755</v>
          </cell>
          <cell r="DP247">
            <v>45750</v>
          </cell>
          <cell r="DQ247"/>
          <cell r="DR247">
            <v>45745</v>
          </cell>
          <cell r="DS247">
            <v>45752</v>
          </cell>
          <cell r="DT247">
            <v>45753</v>
          </cell>
          <cell r="DU247">
            <v>45753</v>
          </cell>
          <cell r="DW247">
            <v>45754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MK68-000461</v>
          </cell>
          <cell r="C248">
            <v>45743</v>
          </cell>
          <cell r="E248" t="str">
            <v>บจก.กบินทร์อินทรีย์</v>
          </cell>
          <cell r="F248" t="str">
            <v>ไก่ดาว</v>
          </cell>
          <cell r="G248">
            <v>26</v>
          </cell>
          <cell r="H248">
            <v>41</v>
          </cell>
          <cell r="I248" t="str">
            <v>ขาว</v>
          </cell>
          <cell r="J248"/>
          <cell r="L248">
            <v>97</v>
          </cell>
          <cell r="M248" t="str">
            <v>±</v>
          </cell>
          <cell r="N248">
            <v>5</v>
          </cell>
          <cell r="R248" t="str">
            <v>บิด</v>
          </cell>
          <cell r="T248">
            <v>27</v>
          </cell>
          <cell r="U248">
            <v>43</v>
          </cell>
          <cell r="V248">
            <v>40</v>
          </cell>
          <cell r="X248" t="str">
            <v>รอแจ้ง</v>
          </cell>
          <cell r="Z248" t="str">
            <v>300กระสอบ</v>
          </cell>
          <cell r="AA248">
            <v>4000</v>
          </cell>
          <cell r="AB248">
            <v>114.57174504959998</v>
          </cell>
          <cell r="AC248">
            <v>0</v>
          </cell>
          <cell r="AD248">
            <v>114.57174504959998</v>
          </cell>
          <cell r="AG248" t="str">
            <v>ถุงในมีสต๊อกในคลังและหน้างานรวมได้ 4300</v>
          </cell>
          <cell r="AI248"/>
          <cell r="AJ248">
            <v>0</v>
          </cell>
          <cell r="AL248">
            <v>4000</v>
          </cell>
          <cell r="AM248"/>
          <cell r="AN248">
            <v>4200</v>
          </cell>
          <cell r="AO248" t="str">
            <v>WSWT2625650</v>
          </cell>
          <cell r="AQ248">
            <v>4749.8</v>
          </cell>
          <cell r="AR248">
            <v>0</v>
          </cell>
          <cell r="AS248">
            <v>4749.8</v>
          </cell>
          <cell r="AT248">
            <v>0</v>
          </cell>
          <cell r="AU248">
            <v>0</v>
          </cell>
          <cell r="BZ248" t="str">
            <v>WRWT25650/WRWT25650</v>
          </cell>
          <cell r="CA248">
            <v>383.51996222222226</v>
          </cell>
          <cell r="DL248" t="str">
            <v>P9</v>
          </cell>
          <cell r="DM248">
            <v>3</v>
          </cell>
          <cell r="DN248" t="str">
            <v>รอแจ้ง</v>
          </cell>
          <cell r="DP248" t="e">
            <v>#VALUE!</v>
          </cell>
          <cell r="DQ248"/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W248" t="e">
            <v>#VALUE!</v>
          </cell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ประมาณการ</v>
          </cell>
          <cell r="C249" t="str">
            <v>ประมาณการ</v>
          </cell>
          <cell r="E249" t="str">
            <v>บจก.โอเชี่ยนฟีด</v>
          </cell>
          <cell r="F249" t="str">
            <v>ไม่พิมพ์</v>
          </cell>
          <cell r="G249">
            <v>26</v>
          </cell>
          <cell r="H249">
            <v>42</v>
          </cell>
          <cell r="I249" t="str">
            <v>ขาว</v>
          </cell>
          <cell r="J249"/>
          <cell r="L249">
            <v>100</v>
          </cell>
          <cell r="M249" t="str">
            <v>±</v>
          </cell>
          <cell r="N249">
            <v>5</v>
          </cell>
          <cell r="R249" t="str">
            <v>ไม่</v>
          </cell>
          <cell r="T249" t="str">
            <v>ไม่สวมถุงใน</v>
          </cell>
          <cell r="U249"/>
          <cell r="V249"/>
          <cell r="X249" t="str">
            <v>รอแจ้ง</v>
          </cell>
          <cell r="Z249" t="str">
            <v>500กระสอบ</v>
          </cell>
          <cell r="AA249">
            <v>40000</v>
          </cell>
          <cell r="AB249">
            <v>0</v>
          </cell>
          <cell r="AC249">
            <v>0</v>
          </cell>
          <cell r="AD249">
            <v>0</v>
          </cell>
          <cell r="AG249"/>
          <cell r="AI249"/>
          <cell r="AJ249">
            <v>0</v>
          </cell>
          <cell r="AL249">
            <v>40000</v>
          </cell>
          <cell r="AM249"/>
          <cell r="AN249">
            <v>0</v>
          </cell>
          <cell r="AO249" t="str">
            <v>WSWT2625650</v>
          </cell>
          <cell r="AQ249">
            <v>48615.600000000006</v>
          </cell>
          <cell r="AR249">
            <v>0</v>
          </cell>
          <cell r="AS249">
            <v>48615.600000000006</v>
          </cell>
          <cell r="AT249">
            <v>0</v>
          </cell>
          <cell r="AU249">
            <v>0</v>
          </cell>
          <cell r="BZ249" t="str">
            <v>WRWT25650/WRWT25650</v>
          </cell>
          <cell r="CA249">
            <v>3925.4396133333335</v>
          </cell>
          <cell r="DL249" t="str">
            <v>P3</v>
          </cell>
          <cell r="DM249">
            <v>1</v>
          </cell>
          <cell r="DN249" t="str">
            <v>รอแจ้ง</v>
          </cell>
          <cell r="DP249" t="e">
            <v>#VALUE!</v>
          </cell>
          <cell r="DQ249"/>
          <cell r="DR249"/>
          <cell r="DS249"/>
          <cell r="DT249"/>
          <cell r="DU249" t="e">
            <v>#VALUE!</v>
          </cell>
          <cell r="DW249"/>
          <cell r="DX249"/>
          <cell r="DY249"/>
          <cell r="DZ249"/>
          <cell r="EA249"/>
          <cell r="EB249"/>
          <cell r="EC249" t="str">
            <v>ตัด</v>
          </cell>
          <cell r="ED249"/>
          <cell r="EG249"/>
          <cell r="EH249"/>
          <cell r="EI249"/>
        </row>
        <row r="250">
          <cell r="B250" t="str">
            <v>ประมาณการ</v>
          </cell>
          <cell r="C250" t="str">
            <v>ประมาณการ</v>
          </cell>
          <cell r="E250" t="str">
            <v>บจก.กบินทร์อินทรีย์</v>
          </cell>
          <cell r="F250" t="str">
            <v>รอแบบ</v>
          </cell>
          <cell r="G250">
            <v>26</v>
          </cell>
          <cell r="H250">
            <v>41</v>
          </cell>
          <cell r="I250" t="str">
            <v>ขาว</v>
          </cell>
          <cell r="J250"/>
          <cell r="L250">
            <v>97</v>
          </cell>
          <cell r="M250" t="str">
            <v>±</v>
          </cell>
          <cell r="N250">
            <v>5</v>
          </cell>
          <cell r="R250" t="str">
            <v>บิด</v>
          </cell>
          <cell r="T250">
            <v>27</v>
          </cell>
          <cell r="U250">
            <v>43</v>
          </cell>
          <cell r="V250">
            <v>40</v>
          </cell>
          <cell r="X250" t="str">
            <v>รอแจ้ง</v>
          </cell>
          <cell r="Z250" t="str">
            <v>300กระสอบ</v>
          </cell>
          <cell r="AA250">
            <v>10000</v>
          </cell>
          <cell r="AB250">
            <v>286.42936262399996</v>
          </cell>
          <cell r="AC250">
            <v>0</v>
          </cell>
          <cell r="AD250">
            <v>286.42936262399996</v>
          </cell>
          <cell r="AG250"/>
          <cell r="AI250"/>
          <cell r="AJ250">
            <v>0</v>
          </cell>
          <cell r="AL250">
            <v>10000</v>
          </cell>
          <cell r="AM250"/>
          <cell r="AN250">
            <v>10500</v>
          </cell>
          <cell r="AO250" t="str">
            <v>WSWT2625650</v>
          </cell>
          <cell r="AQ250">
            <v>11874.499999999998</v>
          </cell>
          <cell r="AR250">
            <v>0</v>
          </cell>
          <cell r="AS250">
            <v>11874.499999999998</v>
          </cell>
          <cell r="AT250">
            <v>0</v>
          </cell>
          <cell r="AU250">
            <v>0</v>
          </cell>
          <cell r="BZ250" t="str">
            <v>WRWT25650/WRWT25650</v>
          </cell>
          <cell r="CA250">
            <v>958.79990555555537</v>
          </cell>
          <cell r="DL250" t="str">
            <v>P9</v>
          </cell>
          <cell r="DM250">
            <v>3</v>
          </cell>
          <cell r="DN250" t="str">
            <v>รอแจ้ง</v>
          </cell>
          <cell r="DP250" t="e">
            <v>#VALUE!</v>
          </cell>
          <cell r="DQ250"/>
          <cell r="DR250" t="e">
            <v>#VALUE!</v>
          </cell>
          <cell r="DS250" t="e">
            <v>#VALUE!</v>
          </cell>
          <cell r="DT250" t="e">
            <v>#VALUE!</v>
          </cell>
          <cell r="DU250" t="e">
            <v>#VALUE!</v>
          </cell>
          <cell r="DW250" t="e">
            <v>#VALUE!</v>
          </cell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>รอART</v>
          </cell>
          <cell r="EG250"/>
          <cell r="EH250"/>
          <cell r="EI250"/>
        </row>
        <row r="251">
          <cell r="B251">
            <v>0</v>
          </cell>
          <cell r="C251"/>
          <cell r="E251"/>
          <cell r="F251"/>
          <cell r="G251">
            <v>26</v>
          </cell>
          <cell r="H251">
            <v>43</v>
          </cell>
          <cell r="I251" t="str">
            <v>ขาว</v>
          </cell>
          <cell r="J251"/>
          <cell r="L251">
            <v>102</v>
          </cell>
          <cell r="M251" t="str">
            <v>±</v>
          </cell>
          <cell r="N251">
            <v>5</v>
          </cell>
          <cell r="R251"/>
          <cell r="T251"/>
          <cell r="U251"/>
          <cell r="V251"/>
          <cell r="X251"/>
          <cell r="Z251"/>
          <cell r="AA251"/>
          <cell r="AB251">
            <v>0</v>
          </cell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WSWT2625650</v>
          </cell>
          <cell r="AQ251">
            <v>75153.053910000002</v>
          </cell>
          <cell r="AR251">
            <v>2306</v>
          </cell>
          <cell r="AS251">
            <v>72847.053910000002</v>
          </cell>
          <cell r="AT251">
            <v>0</v>
          </cell>
          <cell r="AU251">
            <v>0</v>
          </cell>
          <cell r="BZ251" t="str">
            <v>WRWT25650/WRWT25650</v>
          </cell>
          <cell r="CA251">
            <v>0</v>
          </cell>
          <cell r="DL251"/>
          <cell r="DM251" t="str">
            <v>Lead time</v>
          </cell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>
            <v>0</v>
          </cell>
        </row>
        <row r="252">
          <cell r="B252" t="str">
            <v>ใบรับคำสั่งซื้อ</v>
          </cell>
          <cell r="C252">
            <v>45750</v>
          </cell>
          <cell r="E252" t="str">
            <v>บจก.ทีพีเค แอ็ดวานซ์ สตาร์ซ</v>
          </cell>
          <cell r="F252" t="str">
            <v>MASTER CHEF</v>
          </cell>
          <cell r="G252">
            <v>26</v>
          </cell>
          <cell r="H252">
            <v>43</v>
          </cell>
          <cell r="I252" t="str">
            <v>ขาว</v>
          </cell>
          <cell r="J252" t="str">
            <v>ใส</v>
          </cell>
          <cell r="L252">
            <v>140</v>
          </cell>
          <cell r="M252" t="str">
            <v>±</v>
          </cell>
          <cell r="N252">
            <v>5</v>
          </cell>
          <cell r="R252" t="str">
            <v>ไม่</v>
          </cell>
          <cell r="T252" t="str">
            <v>ไม่สวมถุงใน</v>
          </cell>
          <cell r="U252"/>
          <cell r="V252"/>
          <cell r="X252">
            <v>45768</v>
          </cell>
          <cell r="Z252" t="str">
            <v xml:space="preserve">300กระสอบแบน  </v>
          </cell>
          <cell r="AA252">
            <v>10000</v>
          </cell>
          <cell r="AB252">
            <v>0</v>
          </cell>
          <cell r="AC252">
            <v>0</v>
          </cell>
          <cell r="AD252">
            <v>0</v>
          </cell>
          <cell r="AG252" t="str">
            <v xml:space="preserve">เย็น21/4    </v>
          </cell>
          <cell r="AI252"/>
          <cell r="AJ252">
            <v>3000</v>
          </cell>
          <cell r="AL252">
            <v>7000</v>
          </cell>
          <cell r="AM252"/>
          <cell r="AN252">
            <v>7350</v>
          </cell>
          <cell r="AO252" t="str">
            <v>WSWT262575051</v>
          </cell>
          <cell r="AQ252">
            <v>8703.31</v>
          </cell>
          <cell r="AR252">
            <v>0</v>
          </cell>
          <cell r="AS252">
            <v>8703.31</v>
          </cell>
          <cell r="AT252">
            <v>0</v>
          </cell>
          <cell r="AU252">
            <v>8703.31</v>
          </cell>
          <cell r="BZ252" t="str">
            <v>WRWT25800/WRWT25650</v>
          </cell>
          <cell r="CA252">
            <v>781.94405177777787</v>
          </cell>
          <cell r="DL252" t="str">
            <v>P8</v>
          </cell>
          <cell r="DM252">
            <v>4</v>
          </cell>
          <cell r="DN252">
            <v>45768</v>
          </cell>
          <cell r="DP252">
            <v>45763</v>
          </cell>
          <cell r="DQ252">
            <v>45764</v>
          </cell>
          <cell r="DR252">
            <v>45758</v>
          </cell>
          <cell r="DS252">
            <v>45765</v>
          </cell>
          <cell r="DT252">
            <v>45766</v>
          </cell>
          <cell r="DU252">
            <v>45766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>รอART</v>
          </cell>
          <cell r="EG252"/>
          <cell r="EH252"/>
          <cell r="EI252"/>
        </row>
        <row r="253">
          <cell r="B253">
            <v>0</v>
          </cell>
          <cell r="C253"/>
          <cell r="E253"/>
          <cell r="F253"/>
          <cell r="G253">
            <v>26</v>
          </cell>
          <cell r="H253">
            <v>43</v>
          </cell>
          <cell r="I253"/>
          <cell r="J253"/>
          <cell r="L253">
            <v>100</v>
          </cell>
          <cell r="M253" t="str">
            <v>±</v>
          </cell>
          <cell r="N253">
            <v>5</v>
          </cell>
          <cell r="R253"/>
          <cell r="T253"/>
          <cell r="U253"/>
          <cell r="V253"/>
          <cell r="X253"/>
          <cell r="Z253"/>
          <cell r="AA253"/>
          <cell r="AB253"/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WSWT262575051</v>
          </cell>
          <cell r="AQ253">
            <v>8703.31</v>
          </cell>
          <cell r="AR253">
            <v>0</v>
          </cell>
          <cell r="AS253">
            <v>8703.31</v>
          </cell>
          <cell r="AT253">
            <v>0</v>
          </cell>
          <cell r="AU253">
            <v>8703.31</v>
          </cell>
          <cell r="BZ253" t="str">
            <v>WRWT25800/WRWT25650</v>
          </cell>
          <cell r="CA253">
            <v>0</v>
          </cell>
          <cell r="DL253"/>
          <cell r="DM253" t="str">
            <v>Lead time</v>
          </cell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>
            <v>0</v>
          </cell>
          <cell r="EI253">
            <v>0</v>
          </cell>
        </row>
        <row r="254">
          <cell r="B254">
            <v>0</v>
          </cell>
          <cell r="C254"/>
          <cell r="E254"/>
          <cell r="F254"/>
          <cell r="G254">
            <v>26</v>
          </cell>
          <cell r="H254">
            <v>43</v>
          </cell>
          <cell r="I254"/>
          <cell r="J254"/>
          <cell r="L254">
            <v>113</v>
          </cell>
          <cell r="M254" t="str">
            <v>±</v>
          </cell>
          <cell r="N254">
            <v>5</v>
          </cell>
          <cell r="R254"/>
          <cell r="T254"/>
          <cell r="U254"/>
          <cell r="V254"/>
          <cell r="X254"/>
          <cell r="Z254"/>
          <cell r="AA254"/>
          <cell r="AB254"/>
          <cell r="AC254">
            <v>0</v>
          </cell>
          <cell r="AD254"/>
          <cell r="AG254"/>
          <cell r="AI254" t="str">
            <v>ระบุในSD</v>
          </cell>
          <cell r="AJ254"/>
          <cell r="AL254">
            <v>0</v>
          </cell>
          <cell r="AM254"/>
          <cell r="AN254">
            <v>0</v>
          </cell>
          <cell r="AO254" t="str">
            <v>WSWT2625700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BZ254" t="str">
            <v>WRWT260800/WRWT25650</v>
          </cell>
          <cell r="CA254">
            <v>0</v>
          </cell>
          <cell r="DL254"/>
          <cell r="DM254" t="str">
            <v>Lead time</v>
          </cell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>
            <v>0</v>
          </cell>
          <cell r="EI254">
            <v>0</v>
          </cell>
        </row>
        <row r="255">
          <cell r="B255">
            <v>0</v>
          </cell>
          <cell r="C255"/>
          <cell r="E255"/>
          <cell r="F255"/>
          <cell r="G255">
            <v>26</v>
          </cell>
          <cell r="H255">
            <v>41</v>
          </cell>
          <cell r="I255"/>
          <cell r="J255"/>
          <cell r="L255">
            <v>90</v>
          </cell>
          <cell r="M255" t="str">
            <v>±</v>
          </cell>
          <cell r="N255">
            <v>5</v>
          </cell>
          <cell r="R255"/>
          <cell r="T255"/>
          <cell r="U255"/>
          <cell r="V255"/>
          <cell r="X255"/>
          <cell r="Z255"/>
          <cell r="AA255"/>
          <cell r="AB255"/>
          <cell r="AC255">
            <v>0</v>
          </cell>
          <cell r="AD255"/>
          <cell r="AG255"/>
          <cell r="AI255" t="str">
            <v>ระบุในSD</v>
          </cell>
          <cell r="AJ255"/>
          <cell r="AL255">
            <v>0</v>
          </cell>
          <cell r="AM255"/>
          <cell r="AN255">
            <v>0</v>
          </cell>
          <cell r="AO255" t="str">
            <v>WSWT2625800SM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BZ255" t="str">
            <v>WRWT260800/WRWT25650</v>
          </cell>
          <cell r="CA255">
            <v>0</v>
          </cell>
          <cell r="DL255"/>
          <cell r="DM255" t="str">
            <v>Lead time</v>
          </cell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>
            <v>0</v>
          </cell>
          <cell r="EI255">
            <v>0</v>
          </cell>
        </row>
        <row r="256">
          <cell r="B256" t="str">
            <v>ใบรับคำสั่งซื้อ</v>
          </cell>
          <cell r="C256" t="str">
            <v>ประมาณการ</v>
          </cell>
          <cell r="E256" t="str">
            <v>บจก.ที.ซี.ยูเนี่ยน อโกรเทค</v>
          </cell>
          <cell r="F256" t="str">
            <v>ไม่พิมพ์</v>
          </cell>
          <cell r="G256">
            <v>26</v>
          </cell>
          <cell r="H256">
            <v>43</v>
          </cell>
          <cell r="I256" t="str">
            <v>ขาว</v>
          </cell>
          <cell r="J256"/>
          <cell r="L256">
            <v>116</v>
          </cell>
          <cell r="M256" t="str">
            <v>±</v>
          </cell>
          <cell r="N256">
            <v>5</v>
          </cell>
          <cell r="R256" t="str">
            <v>ไม่</v>
          </cell>
          <cell r="T256" t="str">
            <v>ไม่สวมถุงใน</v>
          </cell>
          <cell r="U256"/>
          <cell r="V256"/>
          <cell r="X256">
            <v>45768</v>
          </cell>
          <cell r="Z256" t="str">
            <v xml:space="preserve">300กระสอบแบนเต็มใบ </v>
          </cell>
          <cell r="AA256">
            <v>10000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0</v>
          </cell>
          <cell r="AL256">
            <v>10000</v>
          </cell>
          <cell r="AM256"/>
          <cell r="AN256">
            <v>0</v>
          </cell>
          <cell r="AO256" t="str">
            <v xml:space="preserve">WSWT2625800 </v>
          </cell>
          <cell r="AQ256">
            <v>12433.3</v>
          </cell>
          <cell r="AR256">
            <v>6278</v>
          </cell>
          <cell r="AS256">
            <v>6155.2999999999993</v>
          </cell>
          <cell r="AT256">
            <v>0</v>
          </cell>
          <cell r="AU256">
            <v>0</v>
          </cell>
          <cell r="BZ256" t="str">
            <v>WRWT25800/WRWT25800</v>
          </cell>
          <cell r="CA256">
            <v>611.70003555555559</v>
          </cell>
          <cell r="DL256" t="str">
            <v>P3</v>
          </cell>
          <cell r="DM256">
            <v>1</v>
          </cell>
          <cell r="DN256">
            <v>45768</v>
          </cell>
          <cell r="DP256">
            <v>45763</v>
          </cell>
          <cell r="DQ256"/>
          <cell r="DR256"/>
          <cell r="DS256"/>
          <cell r="DT256"/>
          <cell r="DU256">
            <v>45767</v>
          </cell>
          <cell r="DW256"/>
          <cell r="DX256"/>
          <cell r="DY256"/>
          <cell r="DZ256"/>
          <cell r="EA256"/>
          <cell r="EB256"/>
          <cell r="EC256" t="str">
            <v>ตัด</v>
          </cell>
          <cell r="ED256"/>
          <cell r="EG256"/>
          <cell r="EH256"/>
          <cell r="EI256"/>
        </row>
        <row r="257">
          <cell r="B257" t="str">
            <v>ประมาณการ</v>
          </cell>
          <cell r="C257" t="str">
            <v>ประมาณการ</v>
          </cell>
          <cell r="E257" t="str">
            <v>บจก.ที.ซี.ยูเนี่ยน อโกรเทค</v>
          </cell>
          <cell r="F257" t="str">
            <v>ไม่พิมพ์</v>
          </cell>
          <cell r="G257">
            <v>26</v>
          </cell>
          <cell r="H257">
            <v>43</v>
          </cell>
          <cell r="I257" t="str">
            <v>ขาว</v>
          </cell>
          <cell r="J257"/>
          <cell r="L257">
            <v>116</v>
          </cell>
          <cell r="M257" t="str">
            <v>±</v>
          </cell>
          <cell r="N257">
            <v>5</v>
          </cell>
          <cell r="R257" t="str">
            <v>ไม่</v>
          </cell>
          <cell r="T257" t="str">
            <v>ไม่สวมถุงใน</v>
          </cell>
          <cell r="U257"/>
          <cell r="V257"/>
          <cell r="X257" t="str">
            <v>รอแจ้ง</v>
          </cell>
          <cell r="Z257" t="str">
            <v xml:space="preserve">300กระสอบแบนเต็มใบ </v>
          </cell>
          <cell r="AA257">
            <v>20000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20000</v>
          </cell>
          <cell r="AM257"/>
          <cell r="AN257">
            <v>0</v>
          </cell>
          <cell r="AO257" t="str">
            <v xml:space="preserve">WSWT2625800 </v>
          </cell>
          <cell r="AQ257">
            <v>24866.6</v>
          </cell>
          <cell r="AR257">
            <v>0</v>
          </cell>
          <cell r="AS257">
            <v>24866.6</v>
          </cell>
          <cell r="AT257">
            <v>0</v>
          </cell>
          <cell r="AU257">
            <v>0</v>
          </cell>
          <cell r="BZ257" t="str">
            <v>WRWT25800/WRWT25800</v>
          </cell>
          <cell r="CA257">
            <v>2471.1874488888889</v>
          </cell>
          <cell r="DL257" t="str">
            <v>P3</v>
          </cell>
          <cell r="DM257">
            <v>1</v>
          </cell>
          <cell r="DN257" t="str">
            <v>รอแจ้ง</v>
          </cell>
          <cell r="DP257" t="e">
            <v>#VALUE!</v>
          </cell>
          <cell r="DQ257"/>
          <cell r="DR257"/>
          <cell r="DS257"/>
          <cell r="DT257"/>
          <cell r="DU257" t="e">
            <v>#VALUE!</v>
          </cell>
          <cell r="DW257"/>
          <cell r="DX257"/>
          <cell r="DY257"/>
          <cell r="DZ257"/>
          <cell r="EA257"/>
          <cell r="EB257"/>
          <cell r="EC257" t="str">
            <v>ตัด</v>
          </cell>
          <cell r="ED257"/>
          <cell r="EG257"/>
          <cell r="EH257"/>
          <cell r="EI257"/>
        </row>
        <row r="258">
          <cell r="B258">
            <v>0</v>
          </cell>
          <cell r="C258"/>
          <cell r="E258"/>
          <cell r="F258"/>
          <cell r="G258">
            <v>26</v>
          </cell>
          <cell r="H258">
            <v>43</v>
          </cell>
          <cell r="I258"/>
          <cell r="J258"/>
          <cell r="L258">
            <v>116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/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 xml:space="preserve">WSWT2625800 </v>
          </cell>
          <cell r="AQ258">
            <v>37299.899999999994</v>
          </cell>
          <cell r="AR258">
            <v>6278</v>
          </cell>
          <cell r="AS258">
            <v>31021.899999999998</v>
          </cell>
          <cell r="AT258">
            <v>0</v>
          </cell>
          <cell r="AU258">
            <v>0</v>
          </cell>
          <cell r="BZ258" t="str">
            <v>WRWT260800/WRWT25800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>
            <v>0</v>
          </cell>
          <cell r="EI258">
            <v>0</v>
          </cell>
        </row>
        <row r="259">
          <cell r="B259" t="str">
            <v>MK68-000467</v>
          </cell>
          <cell r="C259">
            <v>45744</v>
          </cell>
          <cell r="E259" t="str">
            <v>บจก.ที.ซี.ยูเนี่ยน อโกรเทค</v>
          </cell>
          <cell r="F259" t="str">
            <v>ไม่พิมพ์</v>
          </cell>
          <cell r="G259">
            <v>26</v>
          </cell>
          <cell r="H259">
            <v>43</v>
          </cell>
          <cell r="I259" t="str">
            <v>ขาว</v>
          </cell>
          <cell r="J259" t="str">
            <v>ใส</v>
          </cell>
          <cell r="L259">
            <v>150</v>
          </cell>
          <cell r="M259" t="str">
            <v>±</v>
          </cell>
          <cell r="N259">
            <v>5</v>
          </cell>
          <cell r="R259" t="str">
            <v>ไม่</v>
          </cell>
          <cell r="T259" t="str">
            <v>ไม่สวมถุงใน</v>
          </cell>
          <cell r="U259"/>
          <cell r="V259"/>
          <cell r="X259">
            <v>45765</v>
          </cell>
          <cell r="Z259" t="str">
            <v xml:space="preserve">300กระสอบแบนเต็มใบ </v>
          </cell>
          <cell r="AA259">
            <v>11000</v>
          </cell>
          <cell r="AB259">
            <v>0</v>
          </cell>
          <cell r="AC259">
            <v>0</v>
          </cell>
          <cell r="AD259">
            <v>0</v>
          </cell>
          <cell r="AG259"/>
          <cell r="AI259" t="str">
            <v>ห้ามขาด-เกินได้5%</v>
          </cell>
          <cell r="AJ259">
            <v>0</v>
          </cell>
          <cell r="AL259">
            <v>11000</v>
          </cell>
          <cell r="AM259"/>
          <cell r="AN259">
            <v>0</v>
          </cell>
          <cell r="AO259" t="str">
            <v>WSWT2625850SM</v>
          </cell>
          <cell r="AQ259">
            <v>13676.630000000001</v>
          </cell>
          <cell r="AR259">
            <v>13676.630000000001</v>
          </cell>
          <cell r="AS259">
            <v>0</v>
          </cell>
          <cell r="AT259">
            <v>13676.630000000001</v>
          </cell>
          <cell r="AU259">
            <v>0</v>
          </cell>
          <cell r="BZ259" t="str">
            <v>WRWT25850/WRWT25850</v>
          </cell>
          <cell r="CA259">
            <v>0</v>
          </cell>
          <cell r="DL259" t="str">
            <v>P11</v>
          </cell>
          <cell r="DM259">
            <v>2</v>
          </cell>
          <cell r="DN259">
            <v>45765</v>
          </cell>
          <cell r="DP259">
            <v>45760</v>
          </cell>
          <cell r="DQ259">
            <v>45763</v>
          </cell>
          <cell r="DR259"/>
          <cell r="DS259"/>
          <cell r="DT259"/>
          <cell r="DU259">
            <v>45764</v>
          </cell>
          <cell r="DW259"/>
          <cell r="DX259"/>
          <cell r="DY259"/>
          <cell r="DZ259"/>
          <cell r="EA259"/>
          <cell r="EB259"/>
          <cell r="EC259" t="str">
            <v>งานเคลือบ+คัด</v>
          </cell>
          <cell r="ED259"/>
          <cell r="EG259"/>
          <cell r="EH259"/>
          <cell r="EI259"/>
        </row>
        <row r="260">
          <cell r="B260" t="str">
            <v>MK68-000353</v>
          </cell>
          <cell r="C260">
            <v>45723</v>
          </cell>
          <cell r="E260" t="str">
            <v>บจก.ที.ซี.ยูเนี่ยน อโกรเทค</v>
          </cell>
          <cell r="F260" t="str">
            <v>Zhejiang UN</v>
          </cell>
          <cell r="G260">
            <v>26</v>
          </cell>
          <cell r="H260">
            <v>43</v>
          </cell>
          <cell r="I260" t="str">
            <v>ขาว</v>
          </cell>
          <cell r="J260" t="str">
            <v>ใส</v>
          </cell>
          <cell r="L260">
            <v>150</v>
          </cell>
          <cell r="M260" t="str">
            <v>±</v>
          </cell>
          <cell r="N260">
            <v>5</v>
          </cell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45772</v>
          </cell>
          <cell r="Z260" t="str">
            <v xml:space="preserve">300กระสอบแบนเต็มใบ </v>
          </cell>
          <cell r="AA260">
            <v>30000</v>
          </cell>
          <cell r="AB260">
            <v>0</v>
          </cell>
          <cell r="AC260">
            <v>0</v>
          </cell>
          <cell r="AD260">
            <v>0</v>
          </cell>
          <cell r="AG260"/>
          <cell r="AI260" t="str">
            <v>ห้ามขาด-เกินได้5%</v>
          </cell>
          <cell r="AJ260">
            <v>3848</v>
          </cell>
          <cell r="AL260">
            <v>26152</v>
          </cell>
          <cell r="AM260"/>
          <cell r="AN260">
            <v>27459.600000000002</v>
          </cell>
          <cell r="AO260" t="str">
            <v>WSWT2625850SM</v>
          </cell>
          <cell r="AQ260">
            <v>32515.566159999998</v>
          </cell>
          <cell r="AR260">
            <v>32142</v>
          </cell>
          <cell r="AS260">
            <v>373.56615999999849</v>
          </cell>
          <cell r="AT260">
            <v>0</v>
          </cell>
          <cell r="AU260">
            <v>32515.566159999998</v>
          </cell>
          <cell r="BZ260" t="str">
            <v>WRWT25850/WRWT25850</v>
          </cell>
          <cell r="CA260">
            <v>38.527123301333184</v>
          </cell>
          <cell r="DL260" t="str">
            <v>P8</v>
          </cell>
          <cell r="DM260">
            <v>4</v>
          </cell>
          <cell r="DN260">
            <v>45772</v>
          </cell>
          <cell r="DP260">
            <v>45767</v>
          </cell>
          <cell r="DQ260">
            <v>45768</v>
          </cell>
          <cell r="DR260">
            <v>45762</v>
          </cell>
          <cell r="DS260">
            <v>45769</v>
          </cell>
          <cell r="DT260">
            <v>45770</v>
          </cell>
          <cell r="DU260">
            <v>45770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MK68-000354</v>
          </cell>
          <cell r="C261">
            <v>45723</v>
          </cell>
          <cell r="E261" t="str">
            <v>บจก.ที.ซี.ยูเนี่ยน อโกรเทค</v>
          </cell>
          <cell r="F261" t="str">
            <v>Zhejiang UN</v>
          </cell>
          <cell r="G261">
            <v>26</v>
          </cell>
          <cell r="H261">
            <v>43</v>
          </cell>
          <cell r="I261" t="str">
            <v>ขาว</v>
          </cell>
          <cell r="J261" t="str">
            <v>ใส</v>
          </cell>
          <cell r="L261">
            <v>150</v>
          </cell>
          <cell r="M261" t="str">
            <v>±</v>
          </cell>
          <cell r="N261">
            <v>5</v>
          </cell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45775</v>
          </cell>
          <cell r="Z261" t="str">
            <v xml:space="preserve">300กระสอบแบนเต็มใบ </v>
          </cell>
          <cell r="AA261">
            <v>30000</v>
          </cell>
          <cell r="AB261">
            <v>0</v>
          </cell>
          <cell r="AC261">
            <v>0</v>
          </cell>
          <cell r="AD261">
            <v>0</v>
          </cell>
          <cell r="AG261"/>
          <cell r="AI261" t="str">
            <v>ห้ามขาด-เกินได้5%</v>
          </cell>
          <cell r="AJ261">
            <v>0</v>
          </cell>
          <cell r="AL261">
            <v>30000</v>
          </cell>
          <cell r="AM261"/>
          <cell r="AN261">
            <v>31500</v>
          </cell>
          <cell r="AO261" t="str">
            <v>WSWT2625850SM</v>
          </cell>
          <cell r="AQ261">
            <v>37299.899999999994</v>
          </cell>
          <cell r="AR261">
            <v>0</v>
          </cell>
          <cell r="AS261">
            <v>37299.899999999994</v>
          </cell>
          <cell r="AT261">
            <v>0</v>
          </cell>
          <cell r="AU261">
            <v>37299.899999999994</v>
          </cell>
          <cell r="BZ261" t="str">
            <v>WRWT25850/WRWT25850</v>
          </cell>
          <cell r="CA261">
            <v>3846.8630200000002</v>
          </cell>
          <cell r="DL261" t="str">
            <v>P8</v>
          </cell>
          <cell r="DM261">
            <v>4</v>
          </cell>
          <cell r="DN261">
            <v>45775</v>
          </cell>
          <cell r="DP261">
            <v>45770</v>
          </cell>
          <cell r="DQ261">
            <v>45771</v>
          </cell>
          <cell r="DR261">
            <v>45765</v>
          </cell>
          <cell r="DS261">
            <v>45772</v>
          </cell>
          <cell r="DT261">
            <v>45773</v>
          </cell>
          <cell r="DU261">
            <v>45773</v>
          </cell>
          <cell r="DW261"/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MK68-000355</v>
          </cell>
          <cell r="C262">
            <v>45723</v>
          </cell>
          <cell r="E262" t="str">
            <v>บจก.ที.ซี.ยูเนี่ยน อโกรเทค</v>
          </cell>
          <cell r="F262" t="str">
            <v>Zhejiang UN</v>
          </cell>
          <cell r="G262">
            <v>26</v>
          </cell>
          <cell r="H262">
            <v>43</v>
          </cell>
          <cell r="I262" t="str">
            <v>ขาว</v>
          </cell>
          <cell r="J262" t="str">
            <v>ใส</v>
          </cell>
          <cell r="L262">
            <v>150</v>
          </cell>
          <cell r="M262" t="str">
            <v>±</v>
          </cell>
          <cell r="N262">
            <v>5</v>
          </cell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45777</v>
          </cell>
          <cell r="Z262" t="str">
            <v xml:space="preserve">300กระสอบแบนเต็มใบ </v>
          </cell>
          <cell r="AA262">
            <v>30000</v>
          </cell>
          <cell r="AB262">
            <v>0</v>
          </cell>
          <cell r="AC262">
            <v>0</v>
          </cell>
          <cell r="AD262">
            <v>0</v>
          </cell>
          <cell r="AG262"/>
          <cell r="AI262" t="str">
            <v>ห้ามขาด-เกินได้5%</v>
          </cell>
          <cell r="AJ262">
            <v>0</v>
          </cell>
          <cell r="AL262">
            <v>30000</v>
          </cell>
          <cell r="AM262"/>
          <cell r="AN262">
            <v>31500</v>
          </cell>
          <cell r="AO262" t="str">
            <v>WSWT2625850SM</v>
          </cell>
          <cell r="AQ262">
            <v>37299.899999999994</v>
          </cell>
          <cell r="AR262">
            <v>0</v>
          </cell>
          <cell r="AS262">
            <v>37299.899999999994</v>
          </cell>
          <cell r="AT262">
            <v>0</v>
          </cell>
          <cell r="AU262">
            <v>37299.899999999994</v>
          </cell>
          <cell r="BZ262" t="str">
            <v>WRWT25850/WRWT25850</v>
          </cell>
          <cell r="CA262">
            <v>3846.8630200000002</v>
          </cell>
          <cell r="DL262" t="str">
            <v>P8</v>
          </cell>
          <cell r="DM262">
            <v>4</v>
          </cell>
          <cell r="DN262">
            <v>45777</v>
          </cell>
          <cell r="DP262">
            <v>45772</v>
          </cell>
          <cell r="DQ262">
            <v>45773</v>
          </cell>
          <cell r="DR262">
            <v>45767</v>
          </cell>
          <cell r="DS262">
            <v>45774</v>
          </cell>
          <cell r="DT262">
            <v>45775</v>
          </cell>
          <cell r="DU262">
            <v>45775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ประมาณการ</v>
          </cell>
          <cell r="C263" t="str">
            <v>ประมาณการ</v>
          </cell>
          <cell r="E263" t="str">
            <v>บจก.ที.ซี.ยูเนี่ยน อโกรเทค</v>
          </cell>
          <cell r="F263" t="str">
            <v>รอแบบ</v>
          </cell>
          <cell r="G263">
            <v>26</v>
          </cell>
          <cell r="H263">
            <v>43</v>
          </cell>
          <cell r="I263" t="str">
            <v>ขาว</v>
          </cell>
          <cell r="J263" t="str">
            <v>ใส</v>
          </cell>
          <cell r="L263">
            <v>150</v>
          </cell>
          <cell r="M263" t="str">
            <v>±</v>
          </cell>
          <cell r="N263">
            <v>5</v>
          </cell>
          <cell r="R263" t="str">
            <v>บิด</v>
          </cell>
          <cell r="T263" t="str">
            <v>ไม่สวมถุงใน</v>
          </cell>
          <cell r="U263"/>
          <cell r="V263"/>
          <cell r="X263" t="str">
            <v>รอแจ้ง</v>
          </cell>
          <cell r="Z263" t="str">
            <v xml:space="preserve">300กระสอบแบนเต็มใบ </v>
          </cell>
          <cell r="AA263">
            <v>20000</v>
          </cell>
          <cell r="AB263">
            <v>0</v>
          </cell>
          <cell r="AC263">
            <v>0</v>
          </cell>
          <cell r="AD263">
            <v>0</v>
          </cell>
          <cell r="AG263"/>
          <cell r="AI263" t="str">
            <v>ห้ามขาด-เกินได้5%</v>
          </cell>
          <cell r="AJ263">
            <v>0</v>
          </cell>
          <cell r="AL263">
            <v>20000</v>
          </cell>
          <cell r="AM263"/>
          <cell r="AN263">
            <v>21000</v>
          </cell>
          <cell r="AO263" t="str">
            <v>WSWT2625850SM</v>
          </cell>
          <cell r="AQ263">
            <v>24866.6</v>
          </cell>
          <cell r="AR263">
            <v>0</v>
          </cell>
          <cell r="AS263">
            <v>24866.6</v>
          </cell>
          <cell r="AT263">
            <v>0</v>
          </cell>
          <cell r="AU263">
            <v>24866.6</v>
          </cell>
          <cell r="BZ263" t="str">
            <v>WRWT25850/WRWT25850</v>
          </cell>
          <cell r="CA263">
            <v>2564.5753466666665</v>
          </cell>
          <cell r="DL263" t="str">
            <v>P8</v>
          </cell>
          <cell r="DM263">
            <v>4</v>
          </cell>
          <cell r="DN263" t="str">
            <v>รอแจ้ง</v>
          </cell>
          <cell r="DP263" t="e">
            <v>#VALUE!</v>
          </cell>
          <cell r="DQ263" t="e">
            <v>#VALUE!</v>
          </cell>
          <cell r="DR263" t="e">
            <v>#VALUE!</v>
          </cell>
          <cell r="DS263" t="e">
            <v>#VALUE!</v>
          </cell>
          <cell r="DT263" t="e">
            <v>#VALUE!</v>
          </cell>
          <cell r="DU263" t="e">
            <v>#VALUE!</v>
          </cell>
          <cell r="DW263"/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26</v>
          </cell>
          <cell r="H264">
            <v>43</v>
          </cell>
          <cell r="I264"/>
          <cell r="J264"/>
          <cell r="L264">
            <v>120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WSWT2625850SM</v>
          </cell>
          <cell r="AQ264">
            <v>145658.59615999999</v>
          </cell>
          <cell r="AR264">
            <v>45818.630000000005</v>
          </cell>
          <cell r="AS264">
            <v>99839.966159999982</v>
          </cell>
          <cell r="AT264">
            <v>13676.630000000001</v>
          </cell>
          <cell r="AU264">
            <v>131981.96615999998</v>
          </cell>
          <cell r="BZ264" t="str">
            <v>WRWT260850/WRWT25850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>
            <v>0</v>
          </cell>
          <cell r="C265"/>
          <cell r="E265"/>
          <cell r="F265"/>
          <cell r="G265">
            <v>28</v>
          </cell>
          <cell r="H265">
            <v>41</v>
          </cell>
          <cell r="I265" t="str">
            <v>ขาว</v>
          </cell>
          <cell r="J265"/>
          <cell r="L265">
            <v>122</v>
          </cell>
          <cell r="M265" t="str">
            <v>+</v>
          </cell>
          <cell r="N265">
            <v>3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WSWT2825800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WRWT25850/WRWT25800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>
            <v>0</v>
          </cell>
        </row>
        <row r="266">
          <cell r="B266" t="str">
            <v>MK68-000492</v>
          </cell>
          <cell r="C266">
            <v>45749</v>
          </cell>
          <cell r="E266" t="str">
            <v>บจก.ไทยร่วมใจน้ำมันพืช</v>
          </cell>
          <cell r="F266" t="str">
            <v>TRJ</v>
          </cell>
          <cell r="G266">
            <v>28</v>
          </cell>
          <cell r="H266">
            <v>41</v>
          </cell>
          <cell r="I266" t="str">
            <v>ขาว</v>
          </cell>
          <cell r="J266"/>
          <cell r="L266">
            <v>120</v>
          </cell>
          <cell r="M266" t="str">
            <v>+</v>
          </cell>
          <cell r="N266">
            <v>3</v>
          </cell>
          <cell r="R266" t="str">
            <v>ไม่</v>
          </cell>
          <cell r="T266" t="str">
            <v>ไม่สวมถุงใน</v>
          </cell>
          <cell r="U266"/>
          <cell r="V266"/>
          <cell r="X266">
            <v>45769</v>
          </cell>
          <cell r="Z266" t="str">
            <v>500กระสอบ</v>
          </cell>
          <cell r="AA266">
            <v>50000</v>
          </cell>
          <cell r="AB266">
            <v>0</v>
          </cell>
          <cell r="AC266">
            <v>0</v>
          </cell>
          <cell r="AD266">
            <v>0</v>
          </cell>
          <cell r="AG266" t="str">
            <v>เย็น21/4  ขอส่ง  28/4</v>
          </cell>
          <cell r="AI266"/>
          <cell r="AJ266">
            <v>0</v>
          </cell>
          <cell r="AL266">
            <v>50000</v>
          </cell>
          <cell r="AM266"/>
          <cell r="AN266">
            <v>52500</v>
          </cell>
          <cell r="AO266" t="str">
            <v>WSWT2825850</v>
          </cell>
          <cell r="AQ266">
            <v>59372.5</v>
          </cell>
          <cell r="AR266">
            <v>4036</v>
          </cell>
          <cell r="AS266">
            <v>55336.5</v>
          </cell>
          <cell r="AT266">
            <v>0</v>
          </cell>
          <cell r="AU266">
            <v>0</v>
          </cell>
          <cell r="BZ266" t="str">
            <v>WRWT25850/WRWT25850</v>
          </cell>
          <cell r="CA266">
            <v>6219.2077499999996</v>
          </cell>
          <cell r="DL266" t="str">
            <v>P1</v>
          </cell>
          <cell r="DM266">
            <v>2</v>
          </cell>
          <cell r="DN266">
            <v>45769</v>
          </cell>
          <cell r="DP266">
            <v>45764</v>
          </cell>
          <cell r="DQ266"/>
          <cell r="DR266">
            <v>45760</v>
          </cell>
          <cell r="DS266">
            <v>45767</v>
          </cell>
          <cell r="DT266"/>
          <cell r="DU266">
            <v>45768</v>
          </cell>
          <cell r="DW266"/>
          <cell r="DX266"/>
          <cell r="DY266"/>
          <cell r="DZ266"/>
          <cell r="EA266"/>
          <cell r="EB266"/>
          <cell r="EC266" t="str">
            <v>งานพิมพ์</v>
          </cell>
          <cell r="ED266" t="str">
            <v>รอART</v>
          </cell>
          <cell r="EG266"/>
          <cell r="EH266"/>
          <cell r="EI266"/>
        </row>
        <row r="267">
          <cell r="B267" t="str">
            <v>ประมาณการ</v>
          </cell>
          <cell r="C267" t="str">
            <v>ประมาณการ</v>
          </cell>
          <cell r="E267" t="str">
            <v>บจก.ที.ซี.ยูเนี่ยน อโกรเทค</v>
          </cell>
          <cell r="F267" t="str">
            <v>ไม่พิมพ์</v>
          </cell>
          <cell r="G267">
            <v>28</v>
          </cell>
          <cell r="H267">
            <v>47</v>
          </cell>
          <cell r="I267" t="str">
            <v>ขาว</v>
          </cell>
          <cell r="J267" t="str">
            <v>ใส</v>
          </cell>
          <cell r="L267">
            <v>180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45777</v>
          </cell>
          <cell r="Z267" t="str">
            <v xml:space="preserve">300กระสอบแบนเต็มใบ </v>
          </cell>
          <cell r="AA267">
            <v>20000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0</v>
          </cell>
          <cell r="AL267">
            <v>20000</v>
          </cell>
          <cell r="AM267"/>
          <cell r="AN267">
            <v>0</v>
          </cell>
          <cell r="AO267" t="str">
            <v>WSWT2825850</v>
          </cell>
          <cell r="AQ267">
            <v>27101.800000000003</v>
          </cell>
          <cell r="AR267">
            <v>0</v>
          </cell>
          <cell r="AS267">
            <v>27101.800000000003</v>
          </cell>
          <cell r="AT267">
            <v>0</v>
          </cell>
          <cell r="AU267">
            <v>27101.800000000003</v>
          </cell>
          <cell r="BZ267" t="str">
            <v>WRWT25850/WRWT25850</v>
          </cell>
          <cell r="CA267">
            <v>3045.9411888888894</v>
          </cell>
          <cell r="DL267" t="str">
            <v>P3</v>
          </cell>
          <cell r="DM267">
            <v>1</v>
          </cell>
          <cell r="DN267">
            <v>45777</v>
          </cell>
          <cell r="DP267">
            <v>45772</v>
          </cell>
          <cell r="DQ267"/>
          <cell r="DR267"/>
          <cell r="DS267"/>
          <cell r="DT267"/>
          <cell r="DU267">
            <v>45776</v>
          </cell>
          <cell r="DW267"/>
          <cell r="DX267"/>
          <cell r="DY267"/>
          <cell r="DZ267"/>
          <cell r="EA267"/>
          <cell r="EB267"/>
          <cell r="EC267" t="str">
            <v>ตัด</v>
          </cell>
          <cell r="ED267"/>
          <cell r="EG267"/>
          <cell r="EH267"/>
          <cell r="EI267"/>
        </row>
        <row r="268">
          <cell r="B268">
            <v>0</v>
          </cell>
          <cell r="C268"/>
          <cell r="E268"/>
          <cell r="F268"/>
          <cell r="G268">
            <v>28</v>
          </cell>
          <cell r="H268">
            <v>43</v>
          </cell>
          <cell r="I268"/>
          <cell r="J268"/>
          <cell r="L268">
            <v>130</v>
          </cell>
          <cell r="M268" t="str">
            <v>±</v>
          </cell>
          <cell r="N268">
            <v>3</v>
          </cell>
          <cell r="R268"/>
          <cell r="T268"/>
          <cell r="U268"/>
          <cell r="V268"/>
          <cell r="X268"/>
          <cell r="Z268"/>
          <cell r="AA268"/>
          <cell r="AB268"/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WSWT2825850</v>
          </cell>
          <cell r="AQ268">
            <v>86474.3</v>
          </cell>
          <cell r="AR268">
            <v>4036</v>
          </cell>
          <cell r="AS268">
            <v>82438.3</v>
          </cell>
          <cell r="AT268">
            <v>0</v>
          </cell>
          <cell r="AU268">
            <v>27101.800000000003</v>
          </cell>
          <cell r="BZ268" t="str">
            <v>WRWT280850/WRWT25850</v>
          </cell>
          <cell r="CA268">
            <v>0</v>
          </cell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>
            <v>0</v>
          </cell>
          <cell r="C269"/>
          <cell r="E269"/>
          <cell r="F269"/>
          <cell r="G269">
            <v>30</v>
          </cell>
          <cell r="H269">
            <v>41</v>
          </cell>
          <cell r="I269"/>
          <cell r="J269"/>
          <cell r="L269">
            <v>122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WSWT3025800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WRWT25800/WRWT28750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 t="str">
            <v>ค้างส่งทั้งหมด</v>
          </cell>
          <cell r="Z270"/>
          <cell r="AA270">
            <v>7718376</v>
          </cell>
          <cell r="AB270"/>
          <cell r="AC270"/>
          <cell r="AD270"/>
          <cell r="AG270"/>
          <cell r="AI270"/>
          <cell r="AJ270">
            <v>439074</v>
          </cell>
          <cell r="AL270"/>
          <cell r="AM270"/>
          <cell r="AN270"/>
          <cell r="AO270"/>
          <cell r="AQ270" t="e">
            <v>#REF!</v>
          </cell>
          <cell r="AR270" t="e">
            <v>#REF!</v>
          </cell>
          <cell r="AS270" t="e">
            <v>#REF!</v>
          </cell>
          <cell r="AT270"/>
          <cell r="AU270"/>
          <cell r="BZ270"/>
          <cell r="CA270">
            <v>692882.87879695219</v>
          </cell>
          <cell r="DL270"/>
          <cell r="DM270" t="str">
            <v>Lead time</v>
          </cell>
          <cell r="DN270"/>
          <cell r="DP270">
            <v>-5</v>
          </cell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>
            <v>140000</v>
          </cell>
          <cell r="AA271">
            <v>55.131257142857145</v>
          </cell>
          <cell r="AB271"/>
          <cell r="AC271"/>
          <cell r="AD271"/>
          <cell r="AG271"/>
          <cell r="AI271"/>
          <cell r="AJ271"/>
          <cell r="AL271">
            <v>0</v>
          </cell>
          <cell r="AM271"/>
          <cell r="AN271">
            <v>0</v>
          </cell>
          <cell r="AO271"/>
          <cell r="AQ271" t="e">
            <v>#REF!</v>
          </cell>
          <cell r="AR271"/>
          <cell r="AS271" t="e">
            <v>#REF!</v>
          </cell>
          <cell r="AT271"/>
          <cell r="AU271"/>
          <cell r="BZ271"/>
          <cell r="CA271" t="str">
            <v>ห้ามลบ</v>
          </cell>
          <cell r="DL271" t="str">
            <v>P1</v>
          </cell>
          <cell r="DM271">
            <v>2</v>
          </cell>
          <cell r="DN271">
            <v>0</v>
          </cell>
          <cell r="DP271">
            <v>-5</v>
          </cell>
          <cell r="DQ271"/>
          <cell r="DR271">
            <v>-9</v>
          </cell>
          <cell r="DS271">
            <v>-2</v>
          </cell>
          <cell r="DT271"/>
          <cell r="DU271">
            <v>-1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>รอART</v>
          </cell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 t="str">
            <v>ประมาณการ</v>
          </cell>
          <cell r="Z272"/>
          <cell r="AA272">
            <v>1122000</v>
          </cell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>
            <v>0</v>
          </cell>
          <cell r="AT272"/>
          <cell r="AU272"/>
          <cell r="BZ272"/>
          <cell r="CA272"/>
          <cell r="DL272" t="str">
            <v>P3</v>
          </cell>
          <cell r="DM272">
            <v>1</v>
          </cell>
          <cell r="DN272" t="str">
            <v>ประมาณการ</v>
          </cell>
          <cell r="DP272" t="e">
            <v>#VALUE!</v>
          </cell>
          <cell r="DQ272"/>
          <cell r="DR272"/>
          <cell r="DS272"/>
          <cell r="DT272"/>
          <cell r="DU272" t="e">
            <v>#VALUE!</v>
          </cell>
          <cell r="DW272"/>
          <cell r="DX272"/>
          <cell r="DY272"/>
          <cell r="DZ272"/>
          <cell r="EA272"/>
          <cell r="EB272"/>
          <cell r="EC272" t="str">
            <v>ตัด</v>
          </cell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 t="str">
            <v>รอแจ้ง</v>
          </cell>
          <cell r="Z273"/>
          <cell r="AA273">
            <v>543540</v>
          </cell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>
            <v>518783.72181999998</v>
          </cell>
          <cell r="AT273"/>
          <cell r="AU273"/>
          <cell r="BZ273"/>
          <cell r="CA273"/>
          <cell r="DL273" t="str">
            <v>P2</v>
          </cell>
          <cell r="DM273">
            <v>3</v>
          </cell>
          <cell r="DN273" t="str">
            <v>รอแจ้ง</v>
          </cell>
          <cell r="DP273" t="e">
            <v>#VALUE!</v>
          </cell>
          <cell r="DQ273" t="e">
            <v>#VALUE!</v>
          </cell>
          <cell r="DR273" t="e">
            <v>#VALUE!</v>
          </cell>
          <cell r="DS273" t="e">
            <v>#VALUE!</v>
          </cell>
          <cell r="DT273"/>
          <cell r="DU273" t="e">
            <v>#VALUE!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 t="str">
            <v>รอส่ง</v>
          </cell>
          <cell r="Z274"/>
          <cell r="AA274">
            <v>377984</v>
          </cell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>
            <v>0</v>
          </cell>
          <cell r="AT274"/>
          <cell r="AU274"/>
          <cell r="BZ274"/>
          <cell r="CA274"/>
          <cell r="DL274" t="str">
            <v>P6</v>
          </cell>
          <cell r="DM274">
            <v>4</v>
          </cell>
          <cell r="DN274" t="str">
            <v>รอส่ง</v>
          </cell>
          <cell r="DP274" t="e">
            <v>#VALUE!</v>
          </cell>
          <cell r="DQ274" t="e">
            <v>#VALUE!</v>
          </cell>
          <cell r="DR274" t="e">
            <v>#VALUE!</v>
          </cell>
          <cell r="DS274" t="e">
            <v>#VALUE!</v>
          </cell>
          <cell r="DT274" t="e">
            <v>#VALUE!</v>
          </cell>
          <cell r="DU274" t="e">
            <v>#VALUE!</v>
          </cell>
          <cell r="DW274"/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 t="str">
            <v>มีกำหนดส่ง</v>
          </cell>
          <cell r="Z275"/>
          <cell r="AA275">
            <v>5674852</v>
          </cell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 t="e">
            <v>#REF!</v>
          </cell>
          <cell r="AT275" t="e">
            <v>#REF!</v>
          </cell>
          <cell r="AU275"/>
          <cell r="BZ275"/>
          <cell r="CA275"/>
          <cell r="DL275" t="str">
            <v>P11</v>
          </cell>
          <cell r="DM275">
            <v>2</v>
          </cell>
          <cell r="DN275" t="str">
            <v>มีกำหนดส่ง</v>
          </cell>
          <cell r="DP275" t="e">
            <v>#VALUE!</v>
          </cell>
          <cell r="DQ275" t="e">
            <v>#VALUE!</v>
          </cell>
          <cell r="DR275"/>
          <cell r="DS275"/>
          <cell r="DT275"/>
          <cell r="DU275" t="e">
            <v>#VALUE!</v>
          </cell>
          <cell r="DW275"/>
          <cell r="DX275"/>
          <cell r="DY275"/>
          <cell r="DZ275"/>
          <cell r="EA275"/>
          <cell r="EB275"/>
          <cell r="EC275" t="str">
            <v>งานเคลือบ+ตัด</v>
          </cell>
          <cell r="ED275"/>
          <cell r="EG275"/>
          <cell r="EH275"/>
          <cell r="EI275"/>
        </row>
        <row r="276">
          <cell r="B276"/>
          <cell r="C276"/>
          <cell r="E276" t="str">
            <v>ผู้สั่งผลิต..................................................</v>
          </cell>
          <cell r="F276"/>
          <cell r="G276"/>
          <cell r="H276"/>
          <cell r="I276" t="str">
            <v xml:space="preserve"> </v>
          </cell>
          <cell r="J276"/>
          <cell r="L276"/>
          <cell r="M276" t="str">
            <v xml:space="preserve"> </v>
          </cell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 t="str">
            <v>P9</v>
          </cell>
          <cell r="DM276">
            <v>3</v>
          </cell>
          <cell r="DN276">
            <v>0</v>
          </cell>
          <cell r="DP276">
            <v>-5</v>
          </cell>
          <cell r="DQ276"/>
          <cell r="DR276">
            <v>-10</v>
          </cell>
          <cell r="DS276">
            <v>-3</v>
          </cell>
          <cell r="DT276">
            <v>-2</v>
          </cell>
          <cell r="DU276">
            <v>-1</v>
          </cell>
          <cell r="DW276">
            <v>0</v>
          </cell>
          <cell r="DX276"/>
          <cell r="DY276"/>
          <cell r="DZ276"/>
          <cell r="EA276"/>
          <cell r="EB276"/>
          <cell r="EC276" t="str">
            <v>งานพิมพ์</v>
          </cell>
          <cell r="ED276"/>
          <cell r="EG276"/>
          <cell r="EH276"/>
          <cell r="EI276"/>
        </row>
        <row r="277">
          <cell r="B277"/>
          <cell r="C277"/>
          <cell r="E277" t="str">
            <v>เจ้าหน้าที่วางแผนการผลิต</v>
          </cell>
          <cell r="F277"/>
          <cell r="G277"/>
          <cell r="H277"/>
          <cell r="I277"/>
          <cell r="J277"/>
          <cell r="L277"/>
          <cell r="M277" t="str">
            <v>ผู้อนุมัติ..................................................</v>
          </cell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 t="str">
            <v xml:space="preserve"> </v>
          </cell>
          <cell r="AU277"/>
          <cell r="BZ277"/>
          <cell r="CA277"/>
          <cell r="DL277" t="str">
            <v>P4</v>
          </cell>
          <cell r="DM277">
            <v>3</v>
          </cell>
          <cell r="DN277">
            <v>0</v>
          </cell>
          <cell r="DP277">
            <v>-5</v>
          </cell>
          <cell r="DQ277"/>
          <cell r="DR277">
            <v>-10</v>
          </cell>
          <cell r="DS277">
            <v>-3</v>
          </cell>
          <cell r="DT277"/>
          <cell r="DU277">
            <v>-2</v>
          </cell>
          <cell r="DW277">
            <v>-1</v>
          </cell>
          <cell r="DX277"/>
          <cell r="DY277"/>
          <cell r="DZ277"/>
          <cell r="EA277"/>
          <cell r="EB277"/>
          <cell r="EC277" t="str">
            <v>งานพิมพ์</v>
          </cell>
          <cell r="ED277"/>
          <cell r="EG277"/>
          <cell r="EH277"/>
          <cell r="EI277"/>
        </row>
        <row r="278">
          <cell r="B278"/>
          <cell r="C278"/>
          <cell r="E278" t="str">
            <v xml:space="preserve">        /         /        .</v>
          </cell>
          <cell r="F278"/>
          <cell r="G278"/>
          <cell r="H278"/>
          <cell r="I278"/>
          <cell r="J278"/>
          <cell r="L278"/>
          <cell r="M278" t="str">
            <v>ผู้จัดการฝ่ายผลิต</v>
          </cell>
          <cell r="N278"/>
          <cell r="R278"/>
          <cell r="T278"/>
          <cell r="U278"/>
          <cell r="V278" t="str">
            <v xml:space="preserve"> </v>
          </cell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 t="str">
            <v>P7</v>
          </cell>
          <cell r="DM278">
            <v>2</v>
          </cell>
          <cell r="DN278">
            <v>0</v>
          </cell>
          <cell r="DP278">
            <v>-5</v>
          </cell>
          <cell r="DQ278"/>
          <cell r="DR278">
            <v>-9</v>
          </cell>
          <cell r="DS278">
            <v>-2</v>
          </cell>
          <cell r="DT278">
            <v>-1</v>
          </cell>
          <cell r="DU278">
            <v>-1</v>
          </cell>
          <cell r="DW278"/>
          <cell r="DX278"/>
          <cell r="DY278"/>
          <cell r="DZ278"/>
          <cell r="EA278"/>
          <cell r="EB278"/>
          <cell r="EC278" t="str">
            <v>งานพิมพ์</v>
          </cell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 t="str">
            <v xml:space="preserve">        /         /        .</v>
          </cell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 t="str">
            <v>P8</v>
          </cell>
          <cell r="DM279">
            <v>4</v>
          </cell>
          <cell r="DN279">
            <v>0</v>
          </cell>
          <cell r="DP279">
            <v>-5</v>
          </cell>
          <cell r="DQ279">
            <v>-4</v>
          </cell>
          <cell r="DR279">
            <v>-10</v>
          </cell>
          <cell r="DS279">
            <v>-3</v>
          </cell>
          <cell r="DT279">
            <v>-2</v>
          </cell>
          <cell r="DU279">
            <v>-2</v>
          </cell>
          <cell r="DW279">
            <v>-1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/>
          <cell r="EG279"/>
          <cell r="EH279"/>
          <cell r="EI279"/>
        </row>
        <row r="280">
          <cell r="B280"/>
          <cell r="C280"/>
          <cell r="E280"/>
          <cell r="F280" t="str">
            <v xml:space="preserve"> </v>
          </cell>
          <cell r="G280" t="str">
            <v xml:space="preserve"> </v>
          </cell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 t="str">
            <v>P13</v>
          </cell>
          <cell r="DM280">
            <v>2</v>
          </cell>
          <cell r="DN280">
            <v>0</v>
          </cell>
          <cell r="DP280">
            <v>-5</v>
          </cell>
          <cell r="DQ280"/>
          <cell r="DR280"/>
          <cell r="DS280"/>
          <cell r="DT280"/>
          <cell r="DU280">
            <v>-2</v>
          </cell>
          <cell r="DW280">
            <v>-1</v>
          </cell>
          <cell r="DX280"/>
          <cell r="DY280"/>
          <cell r="DZ280"/>
          <cell r="EA280"/>
          <cell r="EB280"/>
          <cell r="EC280" t="str">
            <v>ตัด</v>
          </cell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 t="str">
            <v xml:space="preserve"> </v>
          </cell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 t="str">
            <v>P10</v>
          </cell>
          <cell r="DM281">
            <v>3</v>
          </cell>
          <cell r="DN281">
            <v>0</v>
          </cell>
          <cell r="DP281">
            <v>-5</v>
          </cell>
          <cell r="DQ281">
            <v>-3</v>
          </cell>
          <cell r="DR281">
            <v>-9</v>
          </cell>
          <cell r="DS281">
            <v>-2</v>
          </cell>
          <cell r="DT281"/>
          <cell r="DU281">
            <v>-1</v>
          </cell>
          <cell r="DW281">
            <v>0</v>
          </cell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 t="str">
            <v xml:space="preserve"> </v>
          </cell>
          <cell r="AB282"/>
          <cell r="AC282"/>
          <cell r="AD282"/>
          <cell r="AG282"/>
          <cell r="AI282"/>
          <cell r="AJ282" t="str">
            <v>.</v>
          </cell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 t="str">
            <v>Lead time</v>
          </cell>
          <cell r="DN282"/>
          <cell r="DP282">
            <v>-5</v>
          </cell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 t="str">
            <v>P5.2</v>
          </cell>
          <cell r="DM283">
            <v>4</v>
          </cell>
          <cell r="DN283">
            <v>0</v>
          </cell>
          <cell r="DP283">
            <v>-15</v>
          </cell>
          <cell r="DQ283"/>
          <cell r="DR283">
            <v>-11</v>
          </cell>
          <cell r="DS283">
            <v>-4</v>
          </cell>
          <cell r="DT283">
            <v>-3</v>
          </cell>
          <cell r="DU283">
            <v>-3</v>
          </cell>
          <cell r="DW283">
            <v>-2</v>
          </cell>
          <cell r="DX283">
            <v>-1</v>
          </cell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 t="str">
            <v>P5.3</v>
          </cell>
          <cell r="DM284">
            <v>6</v>
          </cell>
          <cell r="DN284">
            <v>0</v>
          </cell>
          <cell r="DP284">
            <v>-15</v>
          </cell>
          <cell r="DQ284">
            <v>-6</v>
          </cell>
          <cell r="DR284">
            <v>-12</v>
          </cell>
          <cell r="DS284">
            <v>-5</v>
          </cell>
          <cell r="DT284">
            <v>-4</v>
          </cell>
          <cell r="DU284">
            <v>-3</v>
          </cell>
          <cell r="DW284">
            <v>-2</v>
          </cell>
          <cell r="DX284">
            <v>-1</v>
          </cell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 t="str">
            <v xml:space="preserve"> </v>
          </cell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ยังไม่ได้พิมพ์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รอแบบ</v>
          </cell>
        </row>
        <row r="31">
          <cell r="DC31" t="str">
            <v>พร้อมส่ง</v>
          </cell>
        </row>
        <row r="32">
          <cell r="DC32" t="str">
            <v>รอตัด</v>
          </cell>
        </row>
        <row r="33">
          <cell r="DC33" t="str">
            <v>พิมพ์ไม่ครบ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รอแบบ</v>
          </cell>
        </row>
        <row r="37">
          <cell r="DC37" t="str">
            <v>รอแบบ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รอตัด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ผ้าขาว</v>
          </cell>
        </row>
        <row r="44">
          <cell r="DC44" t="str">
            <v>รอแบบ</v>
          </cell>
        </row>
        <row r="45">
          <cell r="DC45" t="str">
            <v>รอแบบ</v>
          </cell>
        </row>
        <row r="46">
          <cell r="DC46" t="str">
            <v>ผ้าขาว</v>
          </cell>
        </row>
        <row r="47">
          <cell r="DC47" t="str">
            <v>ผ้าขาว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ผ้าขาว</v>
          </cell>
        </row>
        <row r="51">
          <cell r="DC51" t="str">
            <v>รอแบบ</v>
          </cell>
        </row>
        <row r="52">
          <cell r="DC52" t="str">
            <v>พร้อมส่ง</v>
          </cell>
        </row>
        <row r="53">
          <cell r="DC53" t="str">
            <v>ยังไม่ได้พิมพ์</v>
          </cell>
        </row>
        <row r="54">
          <cell r="DC54" t="str">
            <v>พร้อมส่ง</v>
          </cell>
        </row>
        <row r="55">
          <cell r="DC55" t="str">
            <v>พร้อมส่ง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พร้อมส่ง</v>
          </cell>
        </row>
        <row r="59">
          <cell r="DC59" t="str">
            <v>ผ้าขาว</v>
          </cell>
        </row>
        <row r="60">
          <cell r="DC60" t="str">
            <v>ผ้าขาว</v>
          </cell>
        </row>
        <row r="61">
          <cell r="DC61" t="str">
            <v>พร้อมส่ง</v>
          </cell>
        </row>
        <row r="62">
          <cell r="DC62" t="str">
            <v>ผ้าขาว</v>
          </cell>
        </row>
        <row r="63">
          <cell r="DC63" t="str">
            <v>พร้อมส่ง</v>
          </cell>
        </row>
        <row r="64">
          <cell r="DC64" t="str">
            <v>รอตัด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รอตัด</v>
          </cell>
        </row>
        <row r="75">
          <cell r="DC75" t="str">
            <v>รอตัด</v>
          </cell>
        </row>
        <row r="76">
          <cell r="DC76" t="str">
            <v>รอตัด</v>
          </cell>
        </row>
        <row r="77">
          <cell r="DC77" t="str">
            <v>ยังไม่ได้พิมพ์</v>
          </cell>
        </row>
        <row r="78">
          <cell r="DC78" t="str">
            <v>รอตัด</v>
          </cell>
        </row>
        <row r="79">
          <cell r="DC79" t="str">
            <v>ยังไม่ได้พิมพ์</v>
          </cell>
        </row>
        <row r="80">
          <cell r="DC80" t="str">
            <v>รอตัด</v>
          </cell>
        </row>
        <row r="81">
          <cell r="DC81" t="str">
            <v>ยังไม่ได้พิมพ์</v>
          </cell>
        </row>
        <row r="82">
          <cell r="DC82" t="str">
            <v>รอตัด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รอแบบ</v>
          </cell>
        </row>
        <row r="96">
          <cell r="DC96" t="str">
            <v>รอแบบ</v>
          </cell>
        </row>
        <row r="97">
          <cell r="DC97" t="str">
            <v>พร้อมส่ง</v>
          </cell>
        </row>
        <row r="98">
          <cell r="DC98" t="str">
            <v>รอแบบ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รอตัด</v>
          </cell>
        </row>
        <row r="106">
          <cell r="DC106" t="str">
            <v>พร้อมส่ง</v>
          </cell>
        </row>
        <row r="107">
          <cell r="DC107" t="str">
            <v>รอตัด</v>
          </cell>
        </row>
        <row r="108">
          <cell r="DC108" t="str">
            <v>พร้อมส่ง</v>
          </cell>
        </row>
        <row r="109">
          <cell r="DC109" t="str">
            <v>รอตัด</v>
          </cell>
        </row>
        <row r="110">
          <cell r="DC110" t="str">
            <v>รอตัด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รอตัด</v>
          </cell>
        </row>
        <row r="123">
          <cell r="DC123" t="str">
            <v>รอตัด</v>
          </cell>
        </row>
        <row r="124">
          <cell r="DC124" t="str">
            <v>พร้อมส่ง</v>
          </cell>
        </row>
        <row r="125">
          <cell r="DC125" t="str">
            <v>พิมพ์ไม่ครบ</v>
          </cell>
        </row>
        <row r="126">
          <cell r="DC126" t="str">
            <v>พร้อมส่ง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ยังไม่ได้พิมพ์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รอตัด</v>
          </cell>
        </row>
        <row r="155">
          <cell r="DC155" t="str">
            <v>พิมพ์ไม่ครบ</v>
          </cell>
        </row>
        <row r="156">
          <cell r="DC156" t="str">
            <v>ยังไม่ได้พิมพ์</v>
          </cell>
        </row>
        <row r="157">
          <cell r="DC157" t="str">
            <v>รอแบบ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พร้อมส่ง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ยังไม่ได้พิมพ์</v>
          </cell>
        </row>
        <row r="177">
          <cell r="DC177" t="str">
            <v>ผ้าขาว</v>
          </cell>
        </row>
        <row r="178">
          <cell r="DC178" t="str">
            <v>ผ้าขาว</v>
          </cell>
        </row>
        <row r="179">
          <cell r="DC179" t="str">
            <v>ผ้าขาว</v>
          </cell>
        </row>
        <row r="180">
          <cell r="DC180" t="str">
            <v>ผ้าขาว</v>
          </cell>
        </row>
        <row r="181">
          <cell r="DC181" t="str">
            <v>ผ้าขาว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รอตัด</v>
          </cell>
        </row>
        <row r="186">
          <cell r="DC186" t="str">
            <v>รอตัด</v>
          </cell>
        </row>
        <row r="187">
          <cell r="DC187" t="str">
            <v>พร้อมส่ง</v>
          </cell>
        </row>
        <row r="188">
          <cell r="DC188" t="str">
            <v>รอตัด</v>
          </cell>
        </row>
        <row r="189">
          <cell r="DC189" t="str">
            <v>พร้อมส่ง</v>
          </cell>
        </row>
        <row r="190">
          <cell r="DC190" t="str">
            <v>รอตัด</v>
          </cell>
        </row>
        <row r="191">
          <cell r="DC191" t="str">
            <v>ยังไม่ได้พิมพ์</v>
          </cell>
        </row>
        <row r="192">
          <cell r="DC192" t="str">
            <v>รอตัด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รอแบบ</v>
          </cell>
        </row>
        <row r="197">
          <cell r="DC197" t="str">
            <v>รอแบบ</v>
          </cell>
        </row>
        <row r="198">
          <cell r="DC198" t="str">
            <v>ยังไม่ได้พิมพ์</v>
          </cell>
        </row>
        <row r="199">
          <cell r="DC199" t="str">
            <v>รอแบบ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พิมพ์ไม่ครบ</v>
          </cell>
        </row>
        <row r="211">
          <cell r="DC211" t="str">
            <v>ยังไม่ได้พิมพ์</v>
          </cell>
        </row>
        <row r="212">
          <cell r="DC212" t="str">
            <v>พร้อมส่ง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รอแบบ</v>
          </cell>
        </row>
        <row r="217">
          <cell r="DC217" t="str">
            <v>รอแบบ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พร้อมส่ง</v>
          </cell>
        </row>
        <row r="222">
          <cell r="DC222" t="str">
            <v>ยังไม่ได้พิมพ์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ผ้าขาว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พร้อมส่ง</v>
          </cell>
        </row>
        <row r="243">
          <cell r="DC243" t="str">
            <v>พร้อมส่ง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ผ้าขาว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ผ้าขาว</v>
          </cell>
        </row>
        <row r="250">
          <cell r="DC250" t="str">
            <v>รอแบบ</v>
          </cell>
        </row>
        <row r="251">
          <cell r="DC251" t="str">
            <v>พร้อมส่ง</v>
          </cell>
        </row>
        <row r="252">
          <cell r="DC252" t="str">
            <v>ยังไม่ได้พิมพ์</v>
          </cell>
        </row>
        <row r="253">
          <cell r="DC253" t="str">
            <v>พร้อมส่ง</v>
          </cell>
        </row>
        <row r="254">
          <cell r="DC254" t="str">
            <v>พร้อมส่ง</v>
          </cell>
        </row>
        <row r="255">
          <cell r="DC255" t="str">
            <v>พร้อมส่ง</v>
          </cell>
        </row>
        <row r="256">
          <cell r="DC256" t="str">
            <v>ผ้าขาว</v>
          </cell>
        </row>
        <row r="257">
          <cell r="DC257" t="str">
            <v>ผ้าขาว</v>
          </cell>
        </row>
        <row r="258">
          <cell r="DC258" t="str">
            <v>พร้อมส่ง</v>
          </cell>
        </row>
        <row r="259">
          <cell r="DC259" t="str">
            <v>ผ้าขาว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รอแบบ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ยังไม่ได้พิมพ์</v>
          </cell>
        </row>
        <row r="267">
          <cell r="DC267" t="str">
            <v>ผ้าขาว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/>
        </row>
        <row r="271">
          <cell r="DC271"/>
        </row>
        <row r="272">
          <cell r="DC272"/>
        </row>
        <row r="273">
          <cell r="DC273" t="str">
            <v xml:space="preserve"> </v>
          </cell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9-3-68%20%2010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14.485809143516" createdVersion="8" refreshedVersion="8" minRefreshableVersion="3" recordCount="348" xr:uid="{8C687FB5-8192-46E5-A5A3-93C993766C48}">
  <cacheSource type="worksheet">
    <worksheetSource ref="A5:AF346" sheet="26-2-68" r:id="rId2"/>
  </cacheSource>
  <cacheFields count="32">
    <cacheField name="วันรับออร์เดอร์/แบบ" numFmtId="187">
      <sharedItems containsDate="1" containsMixedTypes="1" minDate="1899-12-30T00:00:00" maxDate="2025-02-27T00:00:00"/>
    </cacheField>
    <cacheField name="เลขที่ SO" numFmtId="0">
      <sharedItems containsMixedTypes="1" containsNumber="1" containsInteger="1" minValue="0" maxValue="0" count="102">
        <s v="MK68-000264"/>
        <n v="0"/>
        <s v="ใบรับคำสั่งซื้อ"/>
        <s v="MK68-000237"/>
        <s v="MK68-000199"/>
        <s v="MK68-000214"/>
        <s v="MK68-000173"/>
        <s v="ประมาณการ"/>
        <s v="MK68-000220"/>
        <s v="MK68-000217"/>
        <s v="MK68-000219"/>
        <s v="MK68-000221"/>
        <s v="MK68-000236"/>
        <s v="MK68-000238"/>
        <s v="MK68-000267"/>
        <s v="MK68-000239"/>
        <s v="MK68-000240"/>
        <s v="MK67-001542"/>
        <s v="MK67-001682"/>
        <s v="MK67-001685"/>
        <s v="MK68-000060"/>
        <s v="MK68-000197"/>
        <s v="MK68-000247"/>
        <s v="MK68-000093"/>
        <s v="MK68-000242"/>
        <s v="MK68-000180"/>
        <s v="MK67-000882"/>
        <s v="MK68-000209"/>
        <s v="MK68-000063"/>
        <s v="MK68-000062"/>
        <s v="MK68-000246"/>
        <s v="MK68-000241"/>
        <s v="MK68-000048"/>
        <s v="MK68-000251"/>
        <s v="MK68-000235"/>
        <s v="MK68-000249"/>
        <s v="MK67-001679"/>
        <s v="MK68-000061"/>
        <s v="MK68-000276"/>
        <s v="MK68-000275"/>
        <s v="MK68-000254"/>
        <s v="MK68-000255"/>
        <s v="MK68-000064"/>
        <s v="MK68-000088"/>
        <s v="MK68-000210"/>
        <s v="MK68-000212"/>
        <s v="MK68-000213"/>
        <s v="MK68-000089"/>
        <s v="MK67-001624"/>
        <s v="MK68-000122"/>
        <s v="MK67-001543"/>
        <s v="MK67-001537"/>
        <s v="MK67-001533"/>
        <s v="MK67-001532"/>
        <s v="MK67-001538"/>
        <s v="MK67-001535"/>
        <s v="MK67-001236"/>
        <s v="MK67-001153"/>
        <s v="MK67-001272"/>
        <s v="MK67-001396"/>
        <s v="MK68-000186"/>
        <s v="MK68-000047"/>
        <s v="MK68-000245"/>
        <s v="MK68-000225"/>
        <s v="MK68-000227"/>
        <s v="MK68-000229"/>
        <s v="MK68-000196"/>
        <s v="MK68-000243"/>
        <s v="MK68-000244"/>
        <s v="MK68-000223"/>
        <s v="MK68-000226"/>
        <s v="MK68-000230"/>
        <s v="MK68-000224"/>
        <s v="MK68-000231"/>
        <s v="MK68-000268"/>
        <s v="MK68-000261"/>
        <s v="MK68-000263"/>
        <s v="MK68-000178"/>
        <s v="MK68-000262"/>
        <s v="MK68-000253"/>
        <s v="MK68-000256"/>
        <s v="MK68-000257"/>
        <s v="MK67-001617"/>
        <s v="MK67-001642"/>
        <s v="MK67-001643"/>
        <s v="MK68-000270"/>
        <s v="MK68-000271"/>
        <s v="MK68-000184"/>
        <s v="MK68-000183"/>
        <s v="MK68-000058"/>
        <s v="MK67-001273"/>
        <s v="MK66-000701"/>
        <s v="MK68-000252"/>
        <s v="MK68-000258"/>
        <s v="MK68-000259"/>
        <s v="MK68-000272"/>
        <s v="MK68-000248"/>
        <s v="MK68-000265"/>
        <s v="MK67-001490"/>
        <s v="MK68-000234"/>
        <s v="MK67-001597"/>
        <s v="MK68-000107"/>
      </sharedItems>
    </cacheField>
    <cacheField name="ชื่อลูกค้า" numFmtId="0">
      <sharedItems containsMixedTypes="1" containsNumber="1" containsInteger="1" minValue="0" maxValue="0" count="38">
        <s v="หจก.ปึงเป้งน้ำ"/>
        <n v="0"/>
        <s v="บจก.ซัน ซีเมนต์ โพรเซส"/>
        <s v="บจก.เคอรี่ฟลาวมิลล์"/>
        <s v="บจก.ไบโอกรีนนิค"/>
        <s v="บจก.ภูริน อินเตอร์เทรด"/>
        <s v="บจก.ซิเบลโก้(บางเลน)"/>
        <s v="บจก.ซีแมน"/>
        <s v="บจก.เพรซิเดนท์ฟลาวมิลล์"/>
        <s v="บจก.เอเชี่ยนเคมิคัล"/>
        <s v="บจก.อินเทคค์ โกลบอล"/>
        <s v="บจก.หนองบัวฟีดมิลล์"/>
        <s v="บจก.เอพีเอ็ม อะโกร"/>
        <s v="บจก.เอสพีเอ็ม อาหารสัตว์"/>
        <s v="บจก.ซันฟีด"/>
        <s v="บจก.วีซีเอฟ"/>
        <s v="บจก.เอ.เจ.ฟาร์ม่าแล็บ"/>
        <s v="คุณชายชล จันทร์สว่างกูล"/>
        <s v="บจก.ไทยธรรมดี"/>
        <s v="บจก.เบทาโกร"/>
        <s v="บจก.หนองบัว อโกรฟอร์ไลด์"/>
        <s v="บจก.เอ็นบี ดิสทริบิวชั่น"/>
        <s v="บจก.ที.ซี.ยูเนี่ยน อโกรเทค"/>
        <s v="บจก.พี.เอส.อินเตอร์เวท"/>
        <s v="บจก.แอมโก้เวท"/>
        <s v="กรมการข้าว"/>
        <s v="บจก.ซิเบลโก้(สบปราบ)"/>
        <s v="ร้าน.ส.กิจเจริญพันธุ์ข้าว"/>
        <s v="พันธุ์ข้าว"/>
        <s v="บจก.ซิเบลโก้"/>
        <s v="บจก.โรงสีรุ่งเรืองไพศาล"/>
        <s v="คุณวัลภา เผ่าเต้ม"/>
        <s v="บจก.น้ำตาลทิพย์สุโขทัย"/>
        <s v="บจก.กบินทร์อินทรีย์"/>
        <s v="บจก.โอเชี่ยนฟีด"/>
        <s v="คุณธนนท์ อุทัยไพศาลวงศ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4112.320388504063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4112.320388504063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2-24T00:00:00" maxDate="2025-06-21T00:00:00" count="44">
        <d v="2025-03-14T00:00:00"/>
        <m/>
        <s v="รอแจ้ง"/>
        <d v="2025-03-01T00:00:00"/>
        <d v="2025-02-26T00:00:00"/>
        <d v="2025-02-27T00:00:00"/>
        <d v="2025-03-18T00:00:00"/>
        <d v="2025-03-28T00:00:00"/>
        <d v="2025-02-25T00:00:00"/>
        <d v="2025-03-04T00:00:00"/>
        <d v="2025-03-06T00:00:00"/>
        <d v="2025-03-08T00:00:00"/>
        <d v="2025-03-11T00:00:00"/>
        <d v="2025-03-13T00:00:00"/>
        <d v="2025-03-15T00:00:00"/>
        <s v="รอส่ง"/>
        <d v="2025-02-28T00:00:00"/>
        <d v="2025-03-03T00:00:00"/>
        <d v="2025-03-05T00:00:00"/>
        <d v="2025-03-07T00:00:00"/>
        <d v="2025-03-10T00:00:00"/>
        <d v="2025-03-12T00:00:00"/>
        <d v="2025-03-17T00:00:00"/>
        <d v="2025-03-19T00:00:00"/>
        <d v="2025-03-20T00:00:00"/>
        <d v="2025-03-21T00:00:00"/>
        <d v="2025-03-29T00:00:00"/>
        <d v="2025-03-31T00:00:00"/>
        <d v="2025-03-25T00:00:00"/>
        <d v="2025-02-24T00:00:00"/>
        <d v="2025-04-03T00:00:00"/>
        <d v="2025-04-10T00:00:00"/>
        <d v="2025-04-17T00:00:00"/>
        <d v="2025-04-24T00:00:00"/>
        <d v="2025-05-03T00:00:00"/>
        <d v="2025-05-08T00:00:00"/>
        <d v="2025-05-13T00:00:00"/>
        <d v="2025-05-20T00:00:00"/>
        <d v="2025-05-22T00:00:00"/>
        <d v="2025-05-24T00:00:00"/>
        <d v="2025-05-27T00:00:00"/>
        <d v="2025-05-28T00:00:00"/>
        <d v="2025-06-13T00:00:00"/>
        <d v="2025-06-20T00:00:00"/>
      </sharedItems>
    </cacheField>
    <cacheField name="จำนวนส่ง" numFmtId="188">
      <sharedItems containsSemiMixedTypes="0" containsString="0" containsNumber="1" containsInteger="1" minValue="0" maxValue="300000"/>
    </cacheField>
    <cacheField name="StockFG" numFmtId="41">
      <sharedItems containsMixedTypes="1" containsNumber="1" containsInteger="1" minValue="0" maxValue="40000"/>
    </cacheField>
    <cacheField name="ค้างตัด" numFmtId="41">
      <sharedItems containsSemiMixedTypes="0" containsString="0" containsNumber="1" containsInteger="1" minValue="0" maxValue="300000"/>
    </cacheField>
    <cacheField name="พิมพ์แล้ว" numFmtId="41">
      <sharedItems containsSemiMixedTypes="0" containsString="0" containsNumber="1" containsInteger="1" minValue="0" maxValue="42840"/>
    </cacheField>
    <cacheField name="ค้างพิมพ์" numFmtId="41">
      <sharedItems containsSemiMixedTypes="0" containsString="0" containsNumber="1" minValue="0" maxValue="315000"/>
    </cacheField>
    <cacheField name="ประเภท" numFmtId="0">
      <sharedItems count="24">
        <s v="WSWT1425800"/>
        <s v="WSWT1625800SM"/>
        <s v="WSWT16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VN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096201.3107045002"/>
    </cacheField>
    <cacheField name="Stock" numFmtId="3">
      <sharedItems containsSemiMixedTypes="0" containsString="0" containsNumber="1" minValue="0" maxValue="92677.999999999985"/>
    </cacheField>
    <cacheField name="ค้างทอ" numFmtId="3">
      <sharedItems containsSemiMixedTypes="0" containsString="0" containsNumber="1" minValue="0" maxValue="1046894.9081745"/>
    </cacheField>
    <cacheField name="Stock2" numFmtId="3">
      <sharedItems containsSemiMixedTypes="0" containsString="0" containsNumber="1" minValue="0" maxValue="65700.91"/>
    </cacheField>
    <cacheField name="ค้างเคลือบ" numFmtId="3">
      <sharedItems containsMixedTypes="1" containsNumber="1" minValue="0" maxValue="492553.53356000019"/>
    </cacheField>
    <cacheField name="หมายเหตุ" numFmtId="3">
      <sharedItems containsMixedTypes="1" containsNumber="1" containsInteger="1" minValue="0" maxValue="6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49.610038310188" createdVersion="8" refreshedVersion="8" minRefreshableVersion="3" recordCount="211" xr:uid="{CA907CAD-D264-473C-A6F0-D762BD956D21}">
  <cacheSource type="worksheet">
    <worksheetSource ref="A5:AF216" sheet="2-4-68"/>
  </cacheSource>
  <cacheFields count="32">
    <cacheField name="วันรับออร์เดอร์/แบบ" numFmtId="187">
      <sharedItems containsDate="1" containsMixedTypes="1" minDate="1899-12-30T00:00:00" maxDate="2025-04-03T00:00:00"/>
    </cacheField>
    <cacheField name="เลขที่ SO" numFmtId="0">
      <sharedItems containsMixedTypes="1" containsNumber="1" containsInteger="1" minValue="0" maxValue="0" count="105">
        <s v="ใบรับคำสั่งซื้อ"/>
        <s v="MK68-000464"/>
        <n v="0"/>
        <s v="MK68-000278"/>
        <s v="ประมาณการ"/>
        <s v="MK68-000312"/>
        <s v="MK68-000419"/>
        <s v="MK68-000418"/>
        <s v="MK68-000434"/>
        <s v="MK68-000433"/>
        <s v="MK68-000436"/>
        <s v="MK68-000437"/>
        <s v="MK68-000448"/>
        <s v="MK68-000337"/>
        <s v="MK68-000457"/>
        <s v="MK68-000334"/>
        <s v="MK68-000398"/>
        <s v="MK67-001533"/>
        <s v="MK68-000341"/>
        <s v="MK68-000064"/>
        <s v="MK68-000088"/>
        <s v="MK68-000336"/>
        <s v="MK68-000335"/>
        <s v="MK68-000442"/>
        <s v="MK68-000445"/>
        <s v="MK68-000254"/>
        <s v="MK68-000451"/>
        <s v="MK68-000424"/>
        <s v="MK68-000429"/>
        <s v="MK68-000439"/>
        <s v="MK68-000456"/>
        <s v="MK68-000450"/>
        <s v="MK68-000452"/>
        <s v="MK68-000440"/>
        <s v="MK68-000441"/>
        <s v="MK68-000241"/>
        <s v="MK68-000327"/>
        <s v="MK68-000326"/>
        <s v="MK68-000325"/>
        <s v="MK68-000324"/>
        <s v="MK68-000275"/>
        <s v="MK68-000122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347"/>
        <s v="MK68-000408"/>
        <s v="MK68-000412"/>
        <s v="MK68-000414"/>
        <s v="MK68-000366"/>
        <s v="MK68-000435"/>
        <s v="MK68-000349"/>
        <s v="MK68-000362"/>
        <s v="MK68-000363"/>
        <s v="MK68-000360"/>
        <s v="MK68-000368"/>
        <s v="MK68-000427"/>
        <s v="MK68-000458"/>
        <s v="MK68-000426"/>
        <s v="MK68-000364"/>
        <s v="MK68-000428"/>
        <s v="MK68-000348"/>
        <s v="MK68-000465"/>
        <s v="MK68-000385"/>
        <s v="MK68-000411"/>
        <s v="MK68-000365"/>
        <s v="MK68-000407"/>
        <s v="MK68-000463"/>
        <s v="MK68-000406"/>
        <s v="MK68-000409"/>
        <s v="MK68-000413"/>
        <s v="MK68-000386"/>
        <s v="MK68-000462"/>
        <s v="MK68-000449"/>
        <s v="MK68-000184"/>
        <s v="MK67-001617"/>
        <s v="MK68-000453"/>
        <s v="MK68-000454"/>
        <s v="MK68-000455"/>
        <s v="MK67-001642"/>
        <s v="MK67-001643"/>
        <s v="MK68-000183"/>
        <s v="MK68-000058"/>
        <s v="MK67-001273"/>
        <s v="MK66-000701"/>
        <s v="MK68-000332"/>
        <s v="MK68-000447"/>
        <s v="MK68-000461"/>
        <s v="MK68-000472"/>
        <s v="MK68-000378"/>
        <s v="MK67-001490"/>
        <s v="MK68-000446"/>
        <s v="MK68-000403"/>
        <s v="MK68-000467"/>
        <s v="MK68-000353"/>
        <s v="MK68-000354"/>
        <s v="MK68-000355"/>
      </sharedItems>
    </cacheField>
    <cacheField name="ชื่อลูกค้า" numFmtId="0">
      <sharedItems containsMixedTypes="1" containsNumber="1" containsInteger="1" minValue="0" maxValue="0" count="42">
        <s v="บจก.อินเทคค์ สไวน์บรีดเดอร์ฟาร์ม"/>
        <s v="บจก.ปึงเป้งน้ำ"/>
        <n v="0"/>
        <s v="บจก.พีค อินโนเวชั่นโปรดักส์"/>
        <s v="บจก.ซัน ซีเมนต์ โพรเซส"/>
        <s v="โรงสีธัญญกิจ(ราชบุรี)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ไลม์มาสเตอร์"/>
        <s v="บจก.เอ็กเซลเล้นท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มารีน ลีดเดอร์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หนองบัว อโกรฟอร์ไลด์"/>
        <s v="บจก.ที.ซี.ยูเนี่ยน อโกรเทค"/>
        <s v="บจก.เอ็นบี ดิสทริบิวชั่น"/>
        <s v="คุณนพวินทร์ รัตนเศรษฐ์เมธา"/>
        <s v="บจก.แอมโก้เวท"/>
        <s v="กองเมล็ดพันธุ์ข้าว กรมการข้าว"/>
        <s v="ร้านเกษตรสุริยาพันธุ์ข้าว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บจก.ซิเบลโก้(บางเลน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2T00:00:00" maxDate="2025-08-21T00:00:00" count="36">
        <d v="2025-04-03T00:00:00"/>
        <d v="2025-04-10T00:00:00"/>
        <m/>
        <s v="รอส่ง"/>
        <s v="รอแจ้ง"/>
        <d v="2025-04-09T00:00:00"/>
        <d v="2025-04-30T00:00:00"/>
        <d v="2025-04-02T00:00:00"/>
        <d v="2025-04-12T00:00:00"/>
        <d v="2025-04-22T00:00:00"/>
        <d v="2025-04-05T00:00:00"/>
        <d v="2025-04-17T00:00:00"/>
        <d v="2025-05-30T00:00:00"/>
        <d v="2025-04-04T00:00:00"/>
        <d v="2025-04-07T00:00:00"/>
        <d v="2025-04-11T00:00:00"/>
        <d v="2025-04-18T00:00:00"/>
        <d v="2025-04-21T00:00:00"/>
        <d v="2025-04-29T00:00:00"/>
        <d v="2025-04-08T00:00:00"/>
        <d v="2025-04-19T00:00:00"/>
        <d v="2025-04-23T00:00:00"/>
        <d v="2025-04-24T00:00:00"/>
        <d v="2025-04-25T00:00:00"/>
        <d v="2025-05-02T00:00:00"/>
        <d v="2025-05-03T00:00:00"/>
        <d v="2025-05-08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280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280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444000"/>
    </cacheField>
    <cacheField name="ประเภท" numFmtId="0">
      <sharedItems count="26">
        <s v="WSWT1425800"/>
        <s v="WSWT1625800SM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68429.7071950003"/>
    </cacheField>
    <cacheField name="Stock" numFmtId="3">
      <sharedItems containsSemiMixedTypes="0" containsString="0" containsNumber="1" minValue="0" maxValue="97161.35"/>
    </cacheField>
    <cacheField name="ค้างทอ" numFmtId="3">
      <sharedItems containsSemiMixedTypes="0" containsString="0" containsNumber="1" minValue="0" maxValue="3621916.7071950003"/>
    </cacheField>
    <cacheField name="Stock2" numFmtId="3">
      <sharedItems containsSemiMixedTypes="0" containsString="0" containsNumber="1" minValue="0" maxValue="97161.35"/>
    </cacheField>
    <cacheField name="ค้างเคลือบ" numFmtId="3">
      <sharedItems containsSemiMixedTypes="0" containsString="0" containsNumber="1" minValue="0" maxValue="3668429.70719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1.561833680556" createdVersion="8" refreshedVersion="8" minRefreshableVersion="3" recordCount="229" xr:uid="{1343EA0A-3F08-466B-B951-B06BADAD8FE7}">
  <cacheSource type="worksheet">
    <worksheetSource ref="A5:AF234" sheet="4-4-68"/>
  </cacheSource>
  <cacheFields count="32">
    <cacheField name="วันรับออร์เดอร์/แบบ" numFmtId="187">
      <sharedItems containsDate="1" containsMixedTypes="1" minDate="1899-12-30T00:00:00" maxDate="2025-04-05T00:00:00"/>
    </cacheField>
    <cacheField name="เลขที่ SO" numFmtId="0">
      <sharedItems containsMixedTypes="1" containsNumber="1" containsInteger="1" minValue="0" maxValue="0" count="114">
        <s v="MK68-000464"/>
        <n v="0"/>
        <s v="MK68-000278"/>
        <s v="ประมาณการ"/>
        <s v="ใบรับคำสั่งซื้อ"/>
        <s v="MK68-000485"/>
        <s v="MK68-000486"/>
        <s v="MK68-000419"/>
        <s v="MK68-000418"/>
        <s v="MK68-000433"/>
        <s v="MK68-000436"/>
        <s v="MK68-000437"/>
        <s v="MK68-000448"/>
        <s v="MK68-000337"/>
        <s v="MK68-000457"/>
        <s v="MK68-000334"/>
        <s v="MK68-000398"/>
        <s v="MK67-001533"/>
        <s v="MK68-000341"/>
        <s v="MK68-000064"/>
        <s v="MK68-000088"/>
        <s v="MK68-000336"/>
        <s v="MK68-000335"/>
        <s v="MK68-000442"/>
        <s v="MK68-000445"/>
        <s v="MK68-000254"/>
        <s v="MK68-000451"/>
        <s v="MK68-000424"/>
        <s v="MK68-000429"/>
        <s v="MK68-000494"/>
        <s v="MK68-000496"/>
        <s v="MK68-000495"/>
        <s v="MK68-000439"/>
        <s v="MK68-000456"/>
        <s v="MK68-000450"/>
        <s v="MK68-000452"/>
        <s v="MK68-000498"/>
        <s v="MK68-000440"/>
        <s v="MK68-000441"/>
        <s v="MK68-000241"/>
        <s v="MK68-000327"/>
        <s v="MK68-000326"/>
        <s v="MK68-000325"/>
        <s v="MK68-000324"/>
        <s v="MK68-000275"/>
        <s v="MK68-000122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435"/>
        <s v="MK68-000349"/>
        <s v="MK68-000362"/>
        <s v="MK68-000363"/>
        <s v="MK68-000360"/>
        <s v="MK68-000412"/>
        <s v="MK68-000368"/>
        <s v="MK68-000427"/>
        <s v="MK68-000458"/>
        <s v="MK68-000426"/>
        <s v="MK68-000364"/>
        <s v="MK68-000428"/>
        <s v="MK68-000348"/>
        <s v="MK68-000465"/>
        <s v="MK68-000385"/>
        <s v="MK68-000411"/>
        <s v="MK68-000365"/>
        <s v="MK68-000407"/>
        <s v="MK68-000463"/>
        <s v="MK68-000484"/>
        <s v="MK68-000406"/>
        <s v="MK68-000409"/>
        <s v="MK68-000413"/>
        <s v="MK68-000386"/>
        <s v="MK68-000493"/>
        <s v="MK68-000462"/>
        <s v="MK68-000449"/>
        <s v="MK68-000184"/>
        <s v="MK68-000453"/>
        <s v="MK68-000454"/>
        <s v="MK68-000455"/>
        <s v="MK68-000471"/>
        <s v="MK67-001617"/>
        <s v="MK67-001642"/>
        <s v="MK67-001643"/>
        <s v="MK68-000183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มารีน ลีดเดอร์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หนองบัว อโกรฟอร์ไลด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30T00:00:00"/>
        <d v="2025-04-21T00:00:00"/>
        <d v="2025-04-12T00:00:00"/>
        <d v="2025-04-22T00:00:00"/>
        <d v="2025-04-05T00:00:00"/>
        <d v="2025-04-23T00:00:00"/>
        <d v="2025-04-24T00:00:00"/>
        <d v="2025-04-17T00:00:00"/>
        <d v="2025-05-30T00:00:00"/>
        <d v="2025-04-07T00:00:00"/>
        <d v="2025-04-25T00:00:00"/>
        <d v="2025-04-11T00:00:00"/>
        <d v="2025-04-18T00:00:00"/>
        <d v="2025-04-29T00:00:00"/>
        <d v="2025-04-08T00:00:00"/>
        <d v="2025-04-19T00:00:00"/>
        <d v="2025-05-09T00:00:00"/>
        <d v="2025-05-07T00:00:00"/>
        <d v="2025-05-05T00:00:00"/>
        <d v="2025-05-02T00:00:00"/>
        <d v="2025-05-03T00:00:00"/>
        <d v="2025-05-08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88472.010000000009"/>
    </cacheField>
    <cacheField name="ค้างทอ" numFmtId="3">
      <sharedItems containsSemiMixedTypes="0" containsString="0" containsNumber="1" minValue="0" maxValue="3551017.1337629999"/>
    </cacheField>
    <cacheField name="Stock2" numFmtId="3">
      <sharedItems containsSemiMixedTypes="0" containsString="0" containsNumber="1" minValue="0" maxValue="88472.010000000009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d v="2025-02-19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4949"/>
    <n v="1616.9000000000005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4949"/>
    <n v="1616.9000000000005"/>
    <n v="0"/>
    <n v="6565.9000000000005"/>
    <s v="ระบุในSD"/>
  </r>
  <r>
    <d v="1899-12-30T00:00:00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702.0499999999997"/>
    <n v="0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3702.0499999999997"/>
    <s v="ระบุในSD"/>
  </r>
  <r>
    <d v="2025-02-18T00:00:00"/>
    <x v="3"/>
    <x v="3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2"/>
    <n v="3702.0499999999997"/>
    <n v="2093"/>
    <n v="1609.0499999999997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3702.0499999999997"/>
    <n v="2093"/>
    <n v="1609.0499999999997"/>
    <n v="0"/>
    <n v="0"/>
    <s v="ระบุในSD"/>
  </r>
  <r>
    <d v="2025-02-11T00:00:00"/>
    <x v="4"/>
    <x v="4"/>
    <s v="วายุภักษ์"/>
    <n v="18"/>
    <n v="28"/>
    <s v="ขาว"/>
    <s v="ใส"/>
    <n v="69"/>
    <s v="±"/>
    <n v="5"/>
    <s v="จับจีบ4&quot;"/>
    <n v="19"/>
    <n v="31"/>
    <n v="60"/>
    <n v="0"/>
    <n v="0"/>
    <n v="0"/>
    <s v="500กระสอบ"/>
    <x v="4"/>
    <n v="5000"/>
    <n v="5000"/>
    <n v="0"/>
    <n v="5700"/>
    <n v="0"/>
    <x v="3"/>
    <n v="0"/>
    <n v="0"/>
    <n v="0"/>
    <n v="0"/>
    <n v="0"/>
    <n v="0"/>
  </r>
  <r>
    <d v="2025-02-13T00:00:00"/>
    <x v="5"/>
    <x v="5"/>
    <s v="ไพลิน"/>
    <n v="18"/>
    <n v="30"/>
    <s v="ขาว"/>
    <s v="ใส"/>
    <n v="73"/>
    <s v="±"/>
    <n v="5"/>
    <s v="บิด"/>
    <s v="ไม่สวมถุงใน"/>
    <n v="0"/>
    <n v="0"/>
    <n v="0"/>
    <n v="0"/>
    <n v="0"/>
    <s v="500กระสอบแบน"/>
    <x v="4"/>
    <n v="4000"/>
    <n v="4000"/>
    <n v="0"/>
    <n v="4300"/>
    <n v="0"/>
    <x v="3"/>
    <n v="0"/>
    <n v="0"/>
    <n v="0"/>
    <n v="0"/>
    <n v="0"/>
    <n v="0"/>
  </r>
  <r>
    <d v="2025-02-04T00:00:00"/>
    <x v="6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8801.1"/>
    <n v="8801.1"/>
    <n v="0"/>
    <n v="2900"/>
    <n v="5901.1"/>
    <n v="0"/>
  </r>
  <r>
    <d v="2025-02-04T00:00:00"/>
    <x v="6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5190"/>
    <n v="0"/>
    <x v="3"/>
    <n v="0"/>
    <n v="0"/>
    <n v="0"/>
    <n v="0"/>
    <n v="0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2900"/>
    <n v="5901.1"/>
    <s v="ระบุในSD"/>
  </r>
  <r>
    <d v="2025-02-24T00:00:00"/>
    <x v="2"/>
    <x v="7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4667"/>
    <n v="20059.900000000001"/>
    <n v="0"/>
    <n v="0"/>
    <n v="0"/>
  </r>
  <r>
    <d v="2025-02-24T00:00:00"/>
    <x v="2"/>
    <x v="7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0"/>
    <n v="16484.600000000002"/>
    <n v="0"/>
    <n v="0"/>
    <n v="0"/>
  </r>
  <r>
    <s v="ประมาณการ"/>
    <x v="7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100000"/>
    <n v="0"/>
    <n v="100000"/>
    <n v="0"/>
    <n v="105000"/>
    <x v="4"/>
    <n v="88010.999999999985"/>
    <n v="88010.999999999985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29222.49999999999"/>
    <n v="92677.999999999985"/>
    <n v="36544.5"/>
    <n v="0"/>
    <n v="0"/>
    <s v="ระบุในSD"/>
  </r>
  <r>
    <d v="2025-02-13T00:00:00"/>
    <x v="8"/>
    <x v="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052"/>
  </r>
  <r>
    <d v="2025-02-13T00:00:00"/>
    <x v="9"/>
    <x v="3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400"/>
    <n v="0"/>
    <x v="5"/>
    <n v="0"/>
    <n v="0"/>
    <n v="0"/>
    <n v="0"/>
    <n v="0"/>
    <s v="PDR250051"/>
  </r>
  <r>
    <d v="2025-02-13T00:00:00"/>
    <x v="9"/>
    <x v="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400"/>
    <n v="0"/>
    <x v="5"/>
    <n v="0"/>
    <n v="0"/>
    <n v="0"/>
    <n v="0"/>
    <n v="0"/>
    <s v="PDR250051"/>
  </r>
  <r>
    <d v="2025-02-13T00:00:00"/>
    <x v="9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845"/>
    <n v="0"/>
    <x v="5"/>
    <n v="0"/>
    <n v="0"/>
    <n v="0"/>
    <n v="0"/>
    <n v="0"/>
    <s v="PDR250051"/>
  </r>
  <r>
    <d v="2025-02-13T00:00:00"/>
    <x v="9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9500"/>
    <n v="500"/>
    <n v="10800"/>
    <n v="0"/>
    <x v="5"/>
    <n v="0"/>
    <n v="0"/>
    <n v="0"/>
    <n v="0"/>
    <n v="0"/>
    <s v="PDR250051"/>
  </r>
  <r>
    <d v="2025-02-13T00:00:00"/>
    <x v="10"/>
    <x v="3"/>
    <s v="บะหมี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097"/>
    <n v="0"/>
    <n v="5200"/>
    <n v="0"/>
    <x v="5"/>
    <n v="0"/>
    <n v="0"/>
    <n v="0"/>
    <n v="0"/>
    <n v="0"/>
    <s v="PDR250052"/>
  </r>
  <r>
    <d v="2025-02-13T00:00:00"/>
    <x v="10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400"/>
    <n v="0"/>
    <x v="5"/>
    <n v="0"/>
    <n v="0"/>
    <n v="0"/>
    <n v="0"/>
    <n v="0"/>
    <s v="PDR250052"/>
  </r>
  <r>
    <d v="2025-02-13T00:00:00"/>
    <x v="11"/>
    <x v="3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5"/>
    <n v="0"/>
    <n v="0"/>
    <n v="0"/>
    <n v="0"/>
    <n v="0"/>
    <s v="PDR250053"/>
  </r>
  <r>
    <d v="2025-02-13T00:00:00"/>
    <x v="11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5"/>
    <n v="10000"/>
    <n v="0"/>
    <n v="10000"/>
    <n v="0"/>
    <n v="0"/>
    <x v="5"/>
    <n v="10477.5"/>
    <n v="10477.5"/>
    <n v="0"/>
    <n v="0"/>
    <n v="0"/>
    <s v="PDR250053"/>
  </r>
  <r>
    <d v="2025-02-13T00:00:00"/>
    <x v="10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100"/>
    <n v="0"/>
    <x v="5"/>
    <n v="0"/>
    <n v="0"/>
    <n v="0"/>
    <n v="0"/>
    <n v="0"/>
    <s v="PDR250053"/>
  </r>
  <r>
    <d v="2025-02-18T00:00:00"/>
    <x v="12"/>
    <x v="3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4400.55"/>
    <n v="0"/>
    <n v="0"/>
    <n v="0"/>
    <s v="PDR250054"/>
  </r>
  <r>
    <d v="2025-02-18T00:00:00"/>
    <x v="12"/>
    <x v="3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4400.55"/>
    <n v="0"/>
    <n v="0"/>
    <n v="0"/>
    <s v="PDR250054"/>
  </r>
  <r>
    <d v="2025-02-18T00:00:00"/>
    <x v="12"/>
    <x v="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4400.55"/>
    <n v="0"/>
    <n v="0"/>
    <n v="0"/>
    <s v="PDR250054"/>
  </r>
  <r>
    <d v="2025-02-13T00:00:00"/>
    <x v="3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5"/>
    <n v="5238.75"/>
    <n v="0"/>
    <n v="5238.75"/>
    <n v="0"/>
    <n v="0"/>
    <s v="PDR250053"/>
  </r>
  <r>
    <d v="2025-02-18T00:00:00"/>
    <x v="12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1720"/>
    <n v="0"/>
    <x v="5"/>
    <n v="0"/>
    <n v="0"/>
    <n v="0"/>
    <n v="0"/>
    <n v="0"/>
    <s v="PDR250055"/>
  </r>
  <r>
    <d v="2025-02-18T00:00:00"/>
    <x v="12"/>
    <x v="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s v="PDR250055"/>
  </r>
  <r>
    <d v="2025-02-18T00:00:00"/>
    <x v="12"/>
    <x v="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s v="PDR250055"/>
  </r>
  <r>
    <d v="2025-02-18T00:00:00"/>
    <x v="12"/>
    <x v="3"/>
    <s v="หีบเพลง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s v="PDR250055"/>
  </r>
  <r>
    <d v="2025-02-18T00:00:00"/>
    <x v="12"/>
    <x v="3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056"/>
  </r>
  <r>
    <d v="2025-02-18T00:00:00"/>
    <x v="12"/>
    <x v="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056"/>
  </r>
  <r>
    <d v="2025-02-18T00:00:00"/>
    <x v="12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056"/>
  </r>
  <r>
    <d v="2025-02-18T00:00:00"/>
    <x v="12"/>
    <x v="3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056"/>
  </r>
  <r>
    <d v="2025-02-18T00:00:00"/>
    <x v="12"/>
    <x v="3"/>
    <s v="โบว์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056"/>
  </r>
  <r>
    <d v="2025-02-18T00:00:00"/>
    <x v="12"/>
    <x v="3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s v="PDR250057"/>
  </r>
  <r>
    <d v="2025-02-18T00:00:00"/>
    <x v="12"/>
    <x v="3"/>
    <s v="บลูทีม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057"/>
  </r>
  <r>
    <d v="2025-02-18T00:00:00"/>
    <x v="12"/>
    <x v="3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057"/>
  </r>
  <r>
    <d v="2025-02-13T00:00:00"/>
    <x v="13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0"/>
    <x v="5"/>
    <n v="5238.75"/>
    <n v="0"/>
    <n v="5238.75"/>
    <n v="0"/>
    <n v="0"/>
    <s v="PDR250057"/>
  </r>
  <r>
    <d v="2025-02-22T00:00:00"/>
    <x v="14"/>
    <x v="3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068"/>
  </r>
  <r>
    <d v="2025-02-22T00:00:00"/>
    <x v="14"/>
    <x v="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s v="PDR250068"/>
  </r>
  <r>
    <d v="2025-02-22T00:00:00"/>
    <x v="14"/>
    <x v="3"/>
    <s v="หีบเพล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s v="PDR250068"/>
  </r>
  <r>
    <d v="2025-02-22T00:00:00"/>
    <x v="14"/>
    <x v="3"/>
    <s v="PBKF2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s v="PDR250068"/>
  </r>
  <r>
    <d v="2025-02-13T00:00:00"/>
    <x v="15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7602.2"/>
    <n v="0"/>
    <n v="17602.2"/>
    <n v="0"/>
    <n v="0"/>
    <s v="PDR250058"/>
  </r>
  <r>
    <d v="2025-02-13T00:00:00"/>
    <x v="16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7602.2"/>
    <n v="0"/>
    <n v="17602.2"/>
    <n v="0"/>
    <n v="0"/>
    <s v="PDR250059"/>
  </r>
  <r>
    <d v="2025-02-22T00:00:00"/>
    <x v="14"/>
    <x v="3"/>
    <s v="แต้มท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s v="PDR250069"/>
  </r>
  <r>
    <d v="2025-02-22T00:00:00"/>
    <x v="14"/>
    <x v="3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s v="PDR250069"/>
  </r>
  <r>
    <d v="2025-02-22T00:00:00"/>
    <x v="14"/>
    <x v="3"/>
    <s v="โบว์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s v="PDR250069"/>
  </r>
  <r>
    <d v="2025-02-22T00:00:00"/>
    <x v="14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400.55"/>
    <n v="0"/>
    <n v="4400.55"/>
    <n v="0"/>
    <n v="0"/>
    <s v="PDR250070"/>
  </r>
  <r>
    <d v="2025-02-22T00:00:00"/>
    <x v="14"/>
    <x v="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400.55"/>
    <n v="0"/>
    <n v="4400.55"/>
    <n v="0"/>
    <n v="0"/>
    <s v="PDR250070"/>
  </r>
  <r>
    <d v="2025-02-22T00:00:00"/>
    <x v="14"/>
    <x v="3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400.55"/>
    <n v="0"/>
    <n v="4400.55"/>
    <n v="0"/>
    <n v="0"/>
    <s v="PDR250070"/>
  </r>
  <r>
    <d v="2025-02-22T00:00:00"/>
    <x v="14"/>
    <x v="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400.55"/>
    <n v="0"/>
    <n v="4400.55"/>
    <n v="0"/>
    <n v="0"/>
    <s v="PDR250070"/>
  </r>
  <r>
    <s v="ประมาณการ"/>
    <x v="7"/>
    <x v="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300000"/>
    <n v="0"/>
    <n v="300000"/>
    <n v="0"/>
    <n v="315000"/>
    <x v="5"/>
    <n v="264033"/>
    <n v="0"/>
    <n v="26403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39007.25"/>
    <n v="23679.149999999998"/>
    <n v="415328.1"/>
    <n v="0"/>
    <n v="0"/>
    <s v="ระบุในSD"/>
  </r>
  <r>
    <s v="ประมาณการ"/>
    <x v="7"/>
    <x v="9"/>
    <s v="A.C.C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6"/>
    <n v="11525.250000000002"/>
    <n v="11525.250000000002"/>
    <n v="0"/>
    <n v="5760"/>
    <n v="5765.2500000000018"/>
    <n v="0"/>
  </r>
  <r>
    <s v="ประมาณการ"/>
    <x v="7"/>
    <x v="9"/>
    <s v="A.C.C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6"/>
    <n v="11525.250000000002"/>
    <n v="1520"/>
    <n v="10005.250000000002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23050.500000000004"/>
    <n v="13045.250000000002"/>
    <n v="10005.250000000002"/>
    <n v="5760"/>
    <n v="17290.500000000004"/>
    <s v="ระบุในSD"/>
  </r>
  <r>
    <d v="2024-11-15T00:00:00"/>
    <x v="17"/>
    <x v="10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48"/>
    <n v="0"/>
    <n v="248"/>
    <n v="620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7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0"/>
    <x v="8"/>
    <n v="8801.1"/>
    <n v="8801.1"/>
    <n v="0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8801.1"/>
    <n v="8801.1"/>
    <n v="0"/>
    <n v="0"/>
    <n v="0"/>
    <s v="ระบุในSD"/>
  </r>
  <r>
    <d v="2024-12-17T00:00:00"/>
    <x v="18"/>
    <x v="12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712"/>
    <n v="288"/>
    <n v="4300"/>
    <n v="0"/>
    <x v="9"/>
    <n v="0"/>
    <n v="0"/>
    <n v="0"/>
    <n v="0"/>
    <n v="0"/>
    <n v="0"/>
  </r>
  <r>
    <d v="2024-12-17T00:00:00"/>
    <x v="19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1-10T00:00:00"/>
    <x v="20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5-02-11T00:00:00"/>
    <x v="21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8"/>
    <n v="5040"/>
    <n v="5040"/>
    <n v="0"/>
    <n v="6195"/>
    <n v="0"/>
    <x v="9"/>
    <n v="0"/>
    <n v="0"/>
    <n v="0"/>
    <n v="0"/>
    <n v="0"/>
    <s v="ลบสี 5040"/>
  </r>
  <r>
    <d v="2025-02-17T00:00:00"/>
    <x v="22"/>
    <x v="10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8"/>
    <n v="3851"/>
    <n v="0"/>
    <n v="3851"/>
    <n v="16440"/>
    <n v="0"/>
    <x v="9"/>
    <n v="0"/>
    <n v="0"/>
    <n v="0"/>
    <n v="0"/>
    <n v="0"/>
    <n v="0"/>
  </r>
  <r>
    <d v="2025-01-17T00:00:00"/>
    <x v="23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6000"/>
    <n v="0"/>
    <x v="9"/>
    <n v="0"/>
    <n v="0"/>
    <n v="0"/>
    <n v="0"/>
    <n v="0"/>
    <n v="5987"/>
  </r>
  <r>
    <d v="2025-01-17T00:00:00"/>
    <x v="23"/>
    <x v="10"/>
    <s v="เฟิร์สคลาส 903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5205"/>
    <n v="0"/>
    <x v="9"/>
    <n v="0"/>
    <n v="0"/>
    <n v="0"/>
    <n v="0"/>
    <n v="0"/>
    <n v="6128"/>
  </r>
  <r>
    <d v="2025-02-17T00:00:00"/>
    <x v="24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6"/>
    <n v="20000"/>
    <n v="0"/>
    <n v="20000"/>
    <n v="0"/>
    <n v="21000"/>
    <x v="9"/>
    <n v="20955"/>
    <n v="20955"/>
    <n v="0"/>
    <n v="0"/>
    <n v="20955"/>
    <n v="0"/>
  </r>
  <r>
    <d v="2025-02-05T00:00:00"/>
    <x v="25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227.07"/>
    <n v="3227.07"/>
    <n v="0"/>
    <n v="0"/>
    <n v="3227.07"/>
    <n v="0"/>
  </r>
  <r>
    <d v="2024-06-21T00:00:00"/>
    <x v="26"/>
    <x v="1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6323"/>
    <n v="0"/>
    <n v="6323"/>
    <n v="3890"/>
    <n v="2554.65"/>
    <x v="9"/>
    <n v="2819.3883795000002"/>
    <n v="2819.3883795000002"/>
    <n v="0"/>
    <n v="2819.3883795000002"/>
    <n v="0"/>
    <n v="0"/>
  </r>
  <r>
    <d v="2025-02-13T00:00:00"/>
    <x v="27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3300"/>
    <n v="0"/>
    <x v="9"/>
    <n v="0"/>
    <n v="0"/>
    <n v="0"/>
    <n v="0"/>
    <n v="0"/>
    <n v="0"/>
  </r>
  <r>
    <d v="2025-01-10T00:00:00"/>
    <x v="28"/>
    <x v="12"/>
    <s v="ฟิล 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10600"/>
    <n v="0"/>
    <x v="9"/>
    <n v="0"/>
    <n v="0"/>
    <n v="0"/>
    <n v="0"/>
    <n v="0"/>
    <n v="0"/>
  </r>
  <r>
    <d v="2025-01-10T00:00:00"/>
    <x v="29"/>
    <x v="12"/>
    <s v="ฟิล กู๊ด พี1 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00"/>
    <n v="0"/>
    <n v="6400"/>
    <n v="0"/>
    <x v="9"/>
    <n v="0"/>
    <n v="0"/>
    <n v="0"/>
    <n v="0"/>
    <n v="0"/>
    <n v="0"/>
  </r>
  <r>
    <d v="2025-02-17T00:00:00"/>
    <x v="30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6"/>
    <n v="5040"/>
    <n v="3000"/>
    <n v="2040"/>
    <n v="5185"/>
    <n v="0"/>
    <x v="9"/>
    <n v="0"/>
    <n v="0"/>
    <n v="0"/>
    <n v="0"/>
    <n v="0"/>
    <n v="0"/>
  </r>
  <r>
    <d v="2025-02-17T00:00:00"/>
    <x v="31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9"/>
    <n v="10477.5"/>
    <n v="10477.5"/>
    <n v="0"/>
    <n v="0"/>
    <n v="10477.5"/>
    <n v="0"/>
  </r>
  <r>
    <d v="2025-02-17T00:00:00"/>
    <x v="24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000"/>
    <n v="0"/>
    <n v="20000"/>
    <n v="0"/>
    <n v="21000"/>
    <x v="9"/>
    <n v="20955"/>
    <n v="3168"/>
    <n v="17787"/>
    <n v="0"/>
    <n v="20955"/>
    <n v="0"/>
  </r>
  <r>
    <d v="2025-02-17T00:00:00"/>
    <x v="30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1200"/>
    <n v="3840"/>
    <n v="6105"/>
    <n v="0"/>
    <x v="9"/>
    <n v="0"/>
    <n v="0"/>
    <n v="0"/>
    <n v="0"/>
    <n v="0"/>
    <n v="0"/>
  </r>
  <r>
    <d v="2025-01-17T00:00:00"/>
    <x v="32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2700"/>
    <n v="0"/>
    <n v="3453"/>
    <n v="0"/>
    <x v="9"/>
    <n v="0"/>
    <n v="0"/>
    <n v="0"/>
    <n v="0"/>
    <n v="0"/>
    <n v="0"/>
  </r>
  <r>
    <d v="2025-01-17T00:00:00"/>
    <x v="32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2500"/>
    <n v="2500"/>
    <n v="5281"/>
    <n v="0"/>
    <x v="9"/>
    <n v="0"/>
    <n v="0"/>
    <n v="0"/>
    <n v="0"/>
    <n v="0"/>
    <n v="0"/>
  </r>
  <r>
    <d v="2025-01-17T00:00:00"/>
    <x v="32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00"/>
    <n v="0"/>
    <x v="9"/>
    <n v="0"/>
    <n v="0"/>
    <n v="0"/>
    <n v="0"/>
    <n v="0"/>
    <n v="0"/>
  </r>
  <r>
    <d v="2025-01-17T00:00:00"/>
    <x v="32"/>
    <x v="14"/>
    <n v="918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95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15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2500"/>
    <n v="0"/>
    <n v="2700"/>
    <n v="0"/>
    <x v="9"/>
    <n v="0"/>
    <n v="0"/>
    <n v="0"/>
    <n v="0"/>
    <n v="0"/>
    <n v="0"/>
  </r>
  <r>
    <d v="2025-01-17T00:00:00"/>
    <x v="32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9"/>
    <n v="8277.2250000000004"/>
    <n v="0"/>
    <n v="8277.2250000000004"/>
    <n v="0"/>
    <n v="8277.2250000000004"/>
    <n v="0"/>
  </r>
  <r>
    <d v="2025-01-17T00:00:00"/>
    <x v="32"/>
    <x v="14"/>
    <s v="952A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0"/>
    <n v="3500"/>
    <n v="0"/>
    <n v="3500"/>
    <n v="0"/>
    <n v="3675"/>
    <x v="9"/>
    <n v="3960.4950000000003"/>
    <n v="0"/>
    <n v="3960.4950000000003"/>
    <n v="0"/>
    <n v="3960.4950000000003"/>
    <n v="0"/>
  </r>
  <r>
    <d v="2025-01-17T00:00:00"/>
    <x v="32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556"/>
    <n v="1944"/>
    <n v="0"/>
    <n v="2041.2"/>
    <x v="9"/>
    <n v="2145.4567199999997"/>
    <n v="0"/>
    <n v="2145.4567199999997"/>
    <n v="0"/>
    <n v="2145.4567199999997"/>
    <n v="0"/>
  </r>
  <r>
    <d v="2025-01-17T00:00:00"/>
    <x v="32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37"/>
    <n v="20"/>
    <n v="37"/>
    <s v="ขาว"/>
    <s v="ด้าน"/>
    <n v="97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500"/>
    <n v="0"/>
    <n v="2700"/>
    <n v="0"/>
    <x v="9"/>
    <n v="0"/>
    <n v="0"/>
    <n v="0"/>
    <n v="0"/>
    <n v="0"/>
    <n v="0"/>
  </r>
  <r>
    <d v="2025-02-18T00:00:00"/>
    <x v="33"/>
    <x v="15"/>
    <s v="JET 405 โปรตีน 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0"/>
    <n v="10000"/>
    <n v="0"/>
    <n v="10000"/>
    <n v="0"/>
    <n v="10500"/>
    <x v="9"/>
    <n v="10756.900000000001"/>
    <n v="0"/>
    <n v="10756.900000000001"/>
    <n v="0"/>
    <n v="10756.900000000001"/>
    <n v="0"/>
  </r>
  <r>
    <d v="2025-02-18T00:00:00"/>
    <x v="33"/>
    <x v="15"/>
    <s v="JET 405 โปรตีน 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0"/>
    <n v="10000"/>
    <n v="0"/>
    <n v="10000"/>
    <n v="0"/>
    <n v="10500"/>
    <x v="9"/>
    <n v="10756.900000000001"/>
    <n v="0"/>
    <n v="10756.900000000001"/>
    <n v="0"/>
    <n v="10756.900000000001"/>
    <n v="0"/>
  </r>
  <r>
    <d v="2025-02-18T00:00:00"/>
    <x v="33"/>
    <x v="15"/>
    <s v="SPEED PLUS 333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0"/>
    <n v="10000"/>
    <n v="0"/>
    <n v="10000"/>
    <n v="0"/>
    <n v="10500"/>
    <x v="9"/>
    <n v="10756.900000000001"/>
    <n v="0"/>
    <n v="10756.900000000001"/>
    <n v="0"/>
    <n v="10756.900000000001"/>
    <n v="0"/>
  </r>
  <r>
    <d v="2025-02-15T00:00:00"/>
    <x v="34"/>
    <x v="16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8000"/>
    <n v="0"/>
    <n v="8000"/>
    <n v="0"/>
    <n v="8400"/>
    <x v="9"/>
    <n v="7934.96"/>
    <n v="0"/>
    <n v="7934.96"/>
    <n v="0"/>
    <n v="7934.96"/>
    <n v="0"/>
  </r>
  <r>
    <d v="2025-02-15T00:00:00"/>
    <x v="34"/>
    <x v="16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8000"/>
    <n v="0"/>
    <n v="8000"/>
    <n v="0"/>
    <n v="8400"/>
    <x v="9"/>
    <n v="7934.96"/>
    <n v="0"/>
    <n v="7934.96"/>
    <n v="0"/>
    <n v="7934.96"/>
    <n v="0"/>
  </r>
  <r>
    <d v="2025-02-17T00:00:00"/>
    <x v="35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1000"/>
    <n v="0"/>
    <n v="1000"/>
    <n v="0"/>
    <n v="1050"/>
    <x v="9"/>
    <n v="991.87"/>
    <n v="0"/>
    <n v="991.87"/>
    <n v="0"/>
    <n v="991.87"/>
    <n v="0"/>
  </r>
  <r>
    <d v="2025-02-17T00:00:00"/>
    <x v="35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500"/>
    <n v="0"/>
    <n v="500"/>
    <n v="0"/>
    <n v="525"/>
    <x v="9"/>
    <n v="495.935"/>
    <n v="0"/>
    <n v="495.935"/>
    <n v="0"/>
    <n v="495.935"/>
    <n v="0"/>
  </r>
  <r>
    <d v="2025-01-03T00:00:00"/>
    <x v="32"/>
    <x v="14"/>
    <n v="575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313"/>
    <n v="187"/>
    <n v="2700"/>
    <n v="0"/>
    <x v="9"/>
    <n v="0"/>
    <n v="0"/>
    <n v="0"/>
    <n v="0"/>
    <n v="0"/>
    <n v="0"/>
  </r>
  <r>
    <d v="2024-12-17T00:00:00"/>
    <x v="36"/>
    <x v="1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518.15"/>
    <n v="0"/>
    <n v="5518.15"/>
    <n v="0"/>
    <n v="5518.15"/>
    <n v="0"/>
  </r>
  <r>
    <d v="2025-01-10T00:00:00"/>
    <x v="37"/>
    <x v="12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9"/>
    <n v="6621.78"/>
    <n v="0"/>
    <n v="6621.78"/>
    <n v="0"/>
    <n v="6621.78"/>
    <n v="0"/>
  </r>
  <r>
    <d v="2025-01-17T00:00:00"/>
    <x v="32"/>
    <x v="14"/>
    <n v="915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18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9"/>
    <n v="2759.0749999999998"/>
    <n v="0"/>
    <n v="2759.0749999999998"/>
    <n v="0"/>
    <n v="2759.0749999999998"/>
    <n v="0"/>
  </r>
  <r>
    <d v="2025-01-03T00:00:00"/>
    <x v="32"/>
    <x v="14"/>
    <n v="917"/>
    <n v="20"/>
    <n v="37"/>
    <s v="ขาว"/>
    <s v="ด้าน"/>
    <n v="97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367"/>
    <n v="133"/>
    <n v="2700"/>
    <n v="0"/>
    <x v="9"/>
    <n v="0"/>
    <n v="0"/>
    <n v="0"/>
    <n v="0"/>
    <n v="0"/>
    <n v="0"/>
  </r>
  <r>
    <d v="2025-02-24T00:00:00"/>
    <x v="38"/>
    <x v="12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2"/>
    <n v="3000"/>
    <n v="0"/>
    <n v="3000"/>
    <n v="0"/>
    <n v="3150"/>
    <x v="9"/>
    <n v="3310.89"/>
    <n v="0"/>
    <n v="3310.89"/>
    <n v="0"/>
    <n v="3310.89"/>
    <n v="0"/>
  </r>
  <r>
    <d v="2025-02-24T00:00:00"/>
    <x v="39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578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500"/>
    <n v="0"/>
    <n v="3500"/>
    <n v="0"/>
    <n v="3675"/>
    <x v="9"/>
    <n v="3862.7049999999999"/>
    <n v="0"/>
    <n v="3862.7049999999999"/>
    <n v="0"/>
    <n v="3862.7049999999999"/>
    <n v="0"/>
  </r>
  <r>
    <d v="2025-01-17T00:00:00"/>
    <x v="32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15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9"/>
    <n v="5518.15"/>
    <n v="0"/>
    <n v="5518.15"/>
    <n v="0"/>
    <n v="5518.15"/>
    <n v="0"/>
  </r>
  <r>
    <d v="2025-01-17T00:00:00"/>
    <x v="32"/>
    <x v="14"/>
    <n v="551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9"/>
    <n v="5657.85"/>
    <n v="0"/>
    <n v="5657.85"/>
    <n v="0"/>
    <n v="5657.85"/>
    <n v="0"/>
  </r>
  <r>
    <d v="2025-01-17T00:00:00"/>
    <x v="32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2500"/>
    <n v="0"/>
    <n v="2650"/>
    <n v="0"/>
    <x v="9"/>
    <n v="0"/>
    <n v="0"/>
    <n v="0"/>
    <n v="0"/>
    <n v="0"/>
    <n v="0"/>
  </r>
  <r>
    <d v="2025-01-17T00:00:00"/>
    <x v="32"/>
    <x v="14"/>
    <n v="95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n v="918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759.0749999999998"/>
    <n v="0"/>
    <n v="2759.0749999999998"/>
    <n v="0"/>
    <n v="2759.0749999999998"/>
    <n v="0"/>
  </r>
  <r>
    <d v="2025-01-17T00:00:00"/>
    <x v="32"/>
    <x v="14"/>
    <s v="ไอฟีดสุกร เบอร์2 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2500"/>
    <n v="0"/>
    <n v="2700"/>
    <n v="0"/>
    <x v="9"/>
    <n v="0"/>
    <n v="0"/>
    <n v="0"/>
    <n v="0"/>
    <n v="0"/>
    <s v="ตัดหมด ลบสีจำนวน 3500  พิมพ์มา 5000"/>
  </r>
  <r>
    <d v="2025-01-17T00:00:00"/>
    <x v="32"/>
    <x v="14"/>
    <n v="966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2500"/>
    <n v="0"/>
    <n v="5400"/>
    <n v="0"/>
    <x v="9"/>
    <n v="0"/>
    <n v="0"/>
    <n v="0"/>
    <n v="0"/>
    <n v="0"/>
    <n v="0"/>
  </r>
  <r>
    <d v="2025-02-18T00:00:00"/>
    <x v="40"/>
    <x v="12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9"/>
    <n v="3310.89"/>
    <n v="0"/>
    <n v="3310.89"/>
    <n v="0"/>
    <n v="3310.89"/>
    <n v="0"/>
  </r>
  <r>
    <d v="2025-01-03T00:00:00"/>
    <x v="32"/>
    <x v="14"/>
    <n v="917"/>
    <n v="20"/>
    <n v="37"/>
    <s v="ขาว"/>
    <s v="ด้าน"/>
    <n v="97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5378.4500000000007"/>
    <n v="0"/>
  </r>
  <r>
    <d v="2025-02-18T00:00:00"/>
    <x v="41"/>
    <x v="12"/>
    <s v="ยู-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9"/>
    <n v="3478.5300000000007"/>
    <n v="0"/>
    <n v="3478.5300000000007"/>
    <n v="0"/>
    <n v="3478.5300000000007"/>
    <n v="0"/>
  </r>
  <r>
    <s v="ประมาณการ"/>
    <x v="7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6"/>
    <n v="150000"/>
    <n v="0"/>
    <n v="150000"/>
    <n v="0"/>
    <n v="157500"/>
    <x v="9"/>
    <n v="157162.5"/>
    <n v="0"/>
    <n v="157162.5"/>
    <n v="0"/>
    <n v="157162.5"/>
    <n v="0"/>
  </r>
  <r>
    <d v="2025-01-10T00:00:00"/>
    <x v="42"/>
    <x v="12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2500"/>
    <n v="2432"/>
    <n v="68"/>
    <n v="0"/>
    <n v="71.400000000000006"/>
    <x v="9"/>
    <n v="75.046839999999989"/>
    <n v="75.046839999999989"/>
    <n v="0"/>
    <n v="0"/>
    <n v="75.046839999999989"/>
    <n v="0"/>
  </r>
  <r>
    <d v="2025-01-10T00:00:00"/>
    <x v="28"/>
    <x v="12"/>
    <s v="ฟิล 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1-17T00:00:00"/>
    <x v="43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811"/>
    <n v="0"/>
    <n v="811"/>
    <n v="22220"/>
    <n v="0"/>
    <x v="9"/>
    <n v="0"/>
    <n v="0"/>
    <n v="0"/>
    <n v="0"/>
    <n v="0"/>
    <s v="ห้ามขาด-ห้ามเกิน"/>
  </r>
  <r>
    <d v="2025-02-13T00:00:00"/>
    <x v="44"/>
    <x v="13"/>
    <s v="SPM 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0"/>
    <n v="4000"/>
    <n v="0"/>
    <n v="4200"/>
    <x v="9"/>
    <n v="4414.5199999999995"/>
    <n v="0"/>
    <n v="4414.5199999999995"/>
    <n v="0"/>
    <n v="4414.5199999999995"/>
    <n v="0"/>
  </r>
  <r>
    <d v="2025-02-13T00:00:00"/>
    <x v="45"/>
    <x v="13"/>
    <s v="นีโอ ดีอาร์ 00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2-13T00:00:00"/>
    <x v="46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s v="ประมาณการ"/>
    <x v="7"/>
    <x v="15"/>
    <s v="รอแบบ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0"/>
    <n v="0"/>
    <n v="40000"/>
    <n v="0"/>
    <n v="42000"/>
    <x v="9"/>
    <n v="43027.600000000006"/>
    <n v="0"/>
    <n v="43027.600000000006"/>
    <n v="0"/>
    <n v="43027.600000000006"/>
    <n v="0"/>
  </r>
  <r>
    <d v="2025-01-17T00:00:00"/>
    <x v="47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940"/>
    <n v="0"/>
    <n v="940"/>
    <n v="17110"/>
    <n v="0"/>
    <x v="9"/>
    <n v="0"/>
    <n v="0"/>
    <n v="0"/>
    <n v="0"/>
    <n v="0"/>
    <s v="ห้ามขาด-ห้ามเกิน"/>
  </r>
  <r>
    <d v="2024-12-02T00:00:00"/>
    <x v="48"/>
    <x v="12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500"/>
    <n v="2600"/>
    <n v="0"/>
    <n v="2800"/>
    <n v="0"/>
    <x v="9"/>
    <n v="0"/>
    <n v="0"/>
    <n v="0"/>
    <n v="0"/>
    <n v="0"/>
    <n v="0"/>
  </r>
  <r>
    <d v="2025-01-24T00:00:00"/>
    <x v="49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s v="ประมาณการ"/>
    <x v="7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9"/>
    <n v="21513.800000000003"/>
    <n v="0"/>
    <n v="21513.800000000003"/>
    <n v="0"/>
    <n v="21513.800000000003"/>
    <n v="0"/>
  </r>
  <r>
    <d v="2024-11-15T00:00:00"/>
    <x v="50"/>
    <x v="10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40"/>
    <n v="0"/>
    <n v="640"/>
    <n v="6200"/>
    <n v="0"/>
    <x v="9"/>
    <n v="0"/>
    <n v="0"/>
    <n v="0"/>
    <n v="0"/>
    <n v="0"/>
    <s v="คัดใหม่"/>
  </r>
  <r>
    <d v="2024-11-15T00:00:00"/>
    <x v="51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320"/>
    <n v="0"/>
    <n v="2320"/>
    <n v="20900"/>
    <n v="0"/>
    <x v="9"/>
    <n v="0"/>
    <n v="0"/>
    <n v="0"/>
    <n v="0"/>
    <n v="0"/>
    <n v="0"/>
  </r>
  <r>
    <d v="2024-11-15T00:00:00"/>
    <x v="52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0"/>
    <n v="67"/>
    <n v="11200"/>
    <n v="0"/>
    <x v="9"/>
    <n v="0"/>
    <n v="0"/>
    <n v="0"/>
    <n v="0"/>
    <n v="0"/>
    <n v="0"/>
  </r>
  <r>
    <d v="2024-11-15T00:00:00"/>
    <x v="53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d v="2024-11-15T00:00:00"/>
    <x v="52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64"/>
    <n v="0"/>
    <n v="564"/>
    <n v="10260"/>
    <n v="0"/>
    <x v="9"/>
    <n v="0"/>
    <n v="0"/>
    <n v="0"/>
    <n v="0"/>
    <n v="0"/>
    <n v="0"/>
  </r>
  <r>
    <d v="2024-11-15T00:00:00"/>
    <x v="54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945"/>
    <n v="0"/>
    <n v="1945"/>
    <n v="16500"/>
    <n v="0"/>
    <x v="9"/>
    <n v="0"/>
    <n v="0"/>
    <n v="0"/>
    <n v="0"/>
    <n v="0"/>
    <n v="0"/>
  </r>
  <r>
    <d v="2024-11-15T00:00:00"/>
    <x v="5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434"/>
    <n v="0"/>
    <n v="1434"/>
    <n v="11200"/>
    <n v="0"/>
    <x v="9"/>
    <n v="0"/>
    <n v="0"/>
    <n v="0"/>
    <n v="0"/>
    <n v="0"/>
    <n v="0"/>
  </r>
  <r>
    <d v="2024-09-06T00:00:00"/>
    <x v="56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d v="2024-08-19T00:00:00"/>
    <x v="57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d v="2025-01-16T00:00:00"/>
    <x v="32"/>
    <x v="14"/>
    <s v="ไอฟีดไก่ไข่เบอร์ 5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400"/>
    <n v="100"/>
    <n v="2820"/>
    <n v="0"/>
    <x v="9"/>
    <n v="0"/>
    <n v="0"/>
    <n v="0"/>
    <n v="0"/>
    <n v="0"/>
    <n v="0"/>
  </r>
  <r>
    <d v="2024-09-13T00:00:00"/>
    <x v="58"/>
    <x v="12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2500"/>
    <n v="2364"/>
    <n v="136"/>
    <n v="5500"/>
    <n v="0"/>
    <x v="9"/>
    <n v="0"/>
    <n v="0"/>
    <n v="0"/>
    <n v="0"/>
    <n v="0"/>
    <n v="0"/>
  </r>
  <r>
    <d v="2024-10-16T00:00:00"/>
    <x v="59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495372.9219395002"/>
    <n v="40722.005219500003"/>
    <n v="454650.91672000015"/>
    <n v="2819.3883795000002"/>
    <n v="492553.53356000019"/>
    <s v="ระบุในSD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4195"/>
    <n v="4195"/>
    <n v="0"/>
    <n v="10300"/>
    <n v="0"/>
    <x v="10"/>
    <n v="0"/>
    <n v="0"/>
    <n v="0"/>
    <n v="0"/>
    <n v="0"/>
    <s v="ตัดหมดแล้ว"/>
  </r>
  <r>
    <d v="2025-01-17T00:00:00"/>
    <x v="61"/>
    <x v="14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2300"/>
    <n v="2700"/>
    <n v="5203"/>
    <n v="0"/>
    <x v="10"/>
    <n v="0"/>
    <n v="0"/>
    <n v="0"/>
    <n v="0"/>
    <n v="0"/>
    <n v="0"/>
  </r>
  <r>
    <d v="2025-01-17T00:00:00"/>
    <x v="61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2500"/>
    <n v="0"/>
    <n v="2700"/>
    <n v="0"/>
    <x v="10"/>
    <n v="0"/>
    <n v="0"/>
    <n v="0"/>
    <n v="0"/>
    <n v="0"/>
    <n v="0"/>
  </r>
  <r>
    <d v="2025-01-17T00:00:00"/>
    <x v="61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ก่เนื้อ  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2500"/>
    <n v="0"/>
    <n v="2800"/>
    <n v="0"/>
    <x v="10"/>
    <n v="0"/>
    <n v="0"/>
    <n v="0"/>
    <n v="0"/>
    <n v="0"/>
    <n v="0"/>
  </r>
  <r>
    <d v="2025-01-17T00:00:00"/>
    <x v="61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10"/>
    <n v="2759.0749999999998"/>
    <n v="0"/>
    <n v="2759.0749999999998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2500"/>
    <n v="2500"/>
    <n v="5000"/>
    <n v="0"/>
    <x v="10"/>
    <n v="0"/>
    <n v="0"/>
    <n v="0"/>
    <n v="0"/>
    <n v="0"/>
    <n v="0"/>
  </r>
  <r>
    <d v="2025-01-17T00:00:00"/>
    <x v="61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17T00:00:00"/>
    <x v="61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4713"/>
    <n v="287"/>
    <n v="5200"/>
    <n v="0"/>
    <x v="10"/>
    <n v="0"/>
    <n v="0"/>
    <n v="0"/>
    <n v="0"/>
    <n v="0"/>
    <n v="0"/>
  </r>
  <r>
    <d v="2025-01-17T00:00:00"/>
    <x v="61"/>
    <x v="14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4"/>
    <n v="0"/>
    <x v="10"/>
    <n v="0"/>
    <n v="0"/>
    <n v="0"/>
    <n v="0"/>
    <n v="0"/>
    <n v="0"/>
  </r>
  <r>
    <d v="2025-01-17T00:00:00"/>
    <x v="61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715"/>
    <n v="0"/>
    <x v="10"/>
    <n v="0"/>
    <n v="0"/>
    <n v="0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ไก่เนื้อ เบอร์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2700"/>
    <n v="0"/>
    <x v="10"/>
    <n v="0"/>
    <n v="0"/>
    <n v="0"/>
    <n v="0"/>
    <n v="0"/>
    <n v="0"/>
  </r>
  <r>
    <d v="2025-01-17T00:00:00"/>
    <x v="61"/>
    <x v="14"/>
    <s v="ไอฟีดไก่ไข่เบอร์ 5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10"/>
    <n v="5657.85"/>
    <n v="0"/>
    <n v="5657.85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0"/>
    <n v="10756.900000000001"/>
    <n v="0"/>
    <n v="10756.900000000001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10"/>
    <n v="5657.85"/>
    <n v="0"/>
    <n v="5657.85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8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อฟีดเป็ดเนื้อเบอร์ 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10"/>
    <n v="3862.7049999999999"/>
    <n v="0"/>
    <n v="3862.7049999999999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10"/>
    <n v="10756.900000000001"/>
    <n v="0"/>
    <n v="10756.900000000001"/>
    <n v="0"/>
    <n v="0"/>
    <n v="0"/>
  </r>
  <r>
    <d v="2025-01-17T00:00:00"/>
    <x v="61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1315.7"/>
    <n v="0"/>
    <n v="11315.7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10"/>
    <n v="2759.0749999999998"/>
    <n v="0"/>
    <n v="2759.0749999999998"/>
    <n v="0"/>
    <n v="0"/>
    <n v="0"/>
  </r>
  <r>
    <d v="2025-01-17T00:00:00"/>
    <x v="61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10"/>
    <n v="2759.0749999999998"/>
    <n v="0"/>
    <n v="2759.0749999999998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ไอฟีดไก่ไข่เบอร์ 5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10"/>
    <n v="10756.900000000001"/>
    <n v="0"/>
    <n v="10756.900000000001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486.7750000000015"/>
    <n v="0"/>
    <n v="8486.7750000000015"/>
    <n v="0"/>
    <n v="0"/>
    <n v="0"/>
  </r>
  <r>
    <d v="2025-01-17T00:00:00"/>
    <x v="61"/>
    <x v="14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10"/>
    <n v="2759.0749999999998"/>
    <n v="0"/>
    <n v="2759.0749999999998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10"/>
    <n v="2828.9250000000002"/>
    <n v="0"/>
    <n v="2828.9250000000002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10"/>
    <n v="5657.85"/>
    <n v="0"/>
    <n v="5657.85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61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2375"/>
    <n v="125"/>
    <n v="2750"/>
    <n v="0"/>
    <x v="10"/>
    <n v="0"/>
    <n v="0"/>
    <n v="0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10500"/>
    <x v="10"/>
    <n v="11315.7"/>
    <n v="0"/>
    <n v="11315.7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ก่เนื้อ เบอร์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700"/>
    <n v="0"/>
    <x v="10"/>
    <n v="0"/>
    <n v="0"/>
    <n v="0"/>
    <n v="0"/>
    <n v="0"/>
    <n v="0"/>
  </r>
  <r>
    <d v="2025-01-17T00:00:00"/>
    <x v="61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ไก่เนื้อ  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1740"/>
    <n v="760"/>
    <n v="0"/>
    <n v="798"/>
    <x v="10"/>
    <n v="859.99320000000012"/>
    <n v="0"/>
    <n v="859.99320000000012"/>
    <n v="0"/>
    <n v="0"/>
    <n v="0"/>
  </r>
  <r>
    <d v="2025-01-17T00:00:00"/>
    <x v="61"/>
    <x v="14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10"/>
    <n v="2828.9250000000002"/>
    <n v="0"/>
    <n v="2828.9250000000002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ไอฟีดไก่ไข่เบอร์ 5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918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10"/>
    <n v="2828.9250000000002"/>
    <n v="0"/>
    <n v="2828.9250000000002"/>
    <n v="0"/>
    <n v="0"/>
    <n v="0"/>
  </r>
  <r>
    <d v="2025-01-17T00:00:00"/>
    <x v="61"/>
    <x v="14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10"/>
    <n v="5657.85"/>
    <n v="0"/>
    <n v="5657.85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10"/>
    <n v="5378.4500000000007"/>
    <n v="0"/>
    <n v="5378.4500000000007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d v="2025-01-17T00:00:00"/>
    <x v="61"/>
    <x v="14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0"/>
    <n v="11315.7"/>
    <n v="0"/>
    <n v="11315.7"/>
    <n v="0"/>
    <n v="0"/>
    <n v="0"/>
  </r>
  <r>
    <d v="2025-01-17T00:00:00"/>
    <x v="61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10"/>
    <n v="5657.85"/>
    <n v="0"/>
    <n v="5657.85"/>
    <n v="0"/>
    <n v="0"/>
    <n v="0"/>
  </r>
  <r>
    <d v="2025-01-17T00:00:00"/>
    <x v="61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10"/>
    <n v="5518.15"/>
    <n v="0"/>
    <n v="5518.15"/>
    <n v="0"/>
    <n v="0"/>
    <n v="0"/>
  </r>
  <r>
    <d v="2025-01-17T00:00:00"/>
    <x v="61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10"/>
    <n v="2759.0749999999998"/>
    <n v="0"/>
    <n v="2759.0749999999998"/>
    <n v="0"/>
    <n v="0"/>
    <n v="0"/>
  </r>
  <r>
    <d v="2025-01-17T00:00:00"/>
    <x v="61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10"/>
    <n v="5518.15"/>
    <n v="0"/>
    <n v="5518.15"/>
    <n v="0"/>
    <n v="0"/>
    <n v="0"/>
  </r>
  <r>
    <d v="2025-02-06T00:00:00"/>
    <x v="60"/>
    <x v="14"/>
    <s v="935A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10"/>
    <n v="5378.4500000000007"/>
    <n v="0"/>
    <n v="5378.4500000000007"/>
    <n v="0"/>
    <n v="0"/>
    <n v="0"/>
  </r>
  <r>
    <d v="2025-01-17T00:00:00"/>
    <x v="61"/>
    <x v="14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10"/>
    <n v="2759.0749999999998"/>
    <n v="0"/>
    <n v="2759.0749999999998"/>
    <n v="0"/>
    <n v="0"/>
    <n v="0"/>
  </r>
  <r>
    <d v="2025-01-17T00:00:00"/>
    <x v="61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10"/>
    <n v="2759.0749999999998"/>
    <n v="0"/>
    <n v="2759.0749999999998"/>
    <n v="0"/>
    <n v="0"/>
    <n v="0"/>
  </r>
  <r>
    <d v="2025-01-17T00:00:00"/>
    <x v="61"/>
    <x v="14"/>
    <s v="ไอฟีดไก่ไข่เบอร์ 5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2525"/>
    <n v="0"/>
    <n v="2750"/>
    <n v="0"/>
    <x v="10"/>
    <n v="0"/>
    <n v="0"/>
    <n v="0"/>
    <n v="0"/>
    <n v="0"/>
    <n v="0"/>
  </r>
  <r>
    <d v="2025-02-06T00:00:00"/>
    <x v="60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10000"/>
    <n v="0"/>
    <n v="10000"/>
    <n v="0"/>
    <n v="10500"/>
    <x v="10"/>
    <n v="10756.900000000001"/>
    <n v="0"/>
    <n v="10756.900000000001"/>
    <n v="0"/>
    <n v="0"/>
    <n v="0"/>
  </r>
  <r>
    <d v="2025-02-06T00:00:00"/>
    <x v="60"/>
    <x v="14"/>
    <s v="935L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10"/>
    <n v="2689.2250000000004"/>
    <n v="0"/>
    <n v="2689.2250000000004"/>
    <n v="0"/>
    <n v="0"/>
    <n v="0"/>
  </r>
  <r>
    <d v="2025-01-17T00:00:00"/>
    <x v="61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455"/>
    <n v="45"/>
    <n v="2697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357954.14820000017"/>
    <n v="0"/>
    <n v="357954.14820000017"/>
    <n v="0"/>
    <n v="0"/>
    <s v="ระบุในSD"/>
  </r>
  <r>
    <d v="2025-02-17T00:00:00"/>
    <x v="62"/>
    <x v="10"/>
    <s v="เพอเฟคค์ 664HP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5"/>
    <n v="35440"/>
    <n v="0"/>
    <n v="35440"/>
    <n v="0"/>
    <n v="37212"/>
    <x v="11"/>
    <n v="37132.26"/>
    <n v="15000"/>
    <n v="22132.260000000002"/>
    <n v="0"/>
    <n v="0"/>
    <n v="0"/>
  </r>
  <r>
    <d v="2025-02-13T00:00:00"/>
    <x v="63"/>
    <x v="19"/>
    <s v="WB ฟาร์ม F931L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5000"/>
    <n v="15000"/>
    <n v="0"/>
    <n v="15750"/>
    <n v="0"/>
    <x v="11"/>
    <n v="0"/>
    <n v="0"/>
    <n v="0"/>
    <n v="0"/>
    <n v="0"/>
    <s v="ลพบุรี1"/>
  </r>
  <r>
    <d v="2025-02-13T00:00:00"/>
    <x v="64"/>
    <x v="19"/>
    <s v="เบทาโกร 402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0000"/>
    <n v="0"/>
    <n v="10000"/>
    <n v="630"/>
    <n v="9838.5"/>
    <x v="11"/>
    <n v="10583.176065"/>
    <n v="10583.176065"/>
    <n v="0"/>
    <n v="0"/>
    <n v="0"/>
    <s v="ลพบุรี3"/>
  </r>
  <r>
    <d v="2025-02-13T00:00:00"/>
    <x v="65"/>
    <x v="19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0850"/>
    <n v="0"/>
    <x v="11"/>
    <n v="0"/>
    <n v="0"/>
    <n v="0"/>
    <n v="0"/>
    <n v="0"/>
    <s v="ลพบุรี3"/>
  </r>
  <r>
    <d v="2025-02-11T00:00:00"/>
    <x v="66"/>
    <x v="10"/>
    <s v="เพอเฟคค์ 664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16"/>
    <n v="19600"/>
    <n v="4880"/>
    <n v="14720"/>
    <n v="7452"/>
    <n v="12755.4"/>
    <x v="11"/>
    <n v="13364.470350000001"/>
    <n v="6000"/>
    <n v="7364.4703500000014"/>
    <n v="0"/>
    <n v="0"/>
    <n v="0"/>
  </r>
  <r>
    <d v="2025-02-17T00:00:00"/>
    <x v="67"/>
    <x v="10"/>
    <s v="เพอเฟคค์ 663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1"/>
    <n v="10477.5"/>
    <n v="0"/>
    <n v="10477.5"/>
    <n v="0"/>
    <n v="0"/>
    <n v="0"/>
  </r>
  <r>
    <d v="2025-02-17T00:00:00"/>
    <x v="68"/>
    <x v="10"/>
    <s v="เพอเฟคค์ 664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1"/>
    <n v="31432.500000000004"/>
    <n v="0"/>
    <n v="31432.500000000004"/>
    <n v="0"/>
    <n v="0"/>
    <n v="0"/>
  </r>
  <r>
    <d v="2025-02-13T00:00:00"/>
    <x v="69"/>
    <x v="19"/>
    <s v="WB ฟาร์ม F992 30kg LR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40000"/>
    <n v="0"/>
    <n v="40000"/>
    <n v="0"/>
    <n v="42000"/>
    <x v="11"/>
    <n v="43027.600000000006"/>
    <n v="0"/>
    <n v="43027.600000000006"/>
    <n v="0"/>
    <n v="0"/>
    <s v="ลพบุรี1"/>
  </r>
  <r>
    <d v="2025-02-13T00:00:00"/>
    <x v="70"/>
    <x v="19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ลพบุรี3"/>
  </r>
  <r>
    <d v="2025-02-13T00:00:00"/>
    <x v="70"/>
    <x v="19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ลพบุรี3"/>
  </r>
  <r>
    <d v="2025-02-13T00:00:00"/>
    <x v="71"/>
    <x v="19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10000"/>
    <n v="0"/>
    <n v="10000"/>
    <n v="0"/>
    <n v="10500"/>
    <x v="11"/>
    <n v="10756.900000000001"/>
    <n v="0"/>
    <n v="10756.900000000001"/>
    <n v="0"/>
    <n v="0"/>
    <s v="ลพบุรี3"/>
  </r>
  <r>
    <d v="2025-02-17T00:00:00"/>
    <x v="67"/>
    <x v="10"/>
    <s v="เพอเฟคค์ 663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18"/>
    <n v="10000"/>
    <n v="0"/>
    <n v="10000"/>
    <n v="0"/>
    <n v="10500"/>
    <x v="11"/>
    <n v="10477.5"/>
    <n v="0"/>
    <n v="10477.5"/>
    <n v="0"/>
    <n v="0"/>
    <n v="0"/>
  </r>
  <r>
    <d v="2025-02-17T00:00:00"/>
    <x v="68"/>
    <x v="10"/>
    <s v="เพอเฟคค์ 664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11"/>
    <n v="31432.500000000004"/>
    <n v="0"/>
    <n v="31432.500000000004"/>
    <n v="0"/>
    <n v="0"/>
    <n v="0"/>
  </r>
  <r>
    <d v="2025-02-17T00:00:00"/>
    <x v="62"/>
    <x v="10"/>
    <s v="เพอเฟคค์ 664HP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11"/>
    <n v="20955"/>
    <n v="0"/>
    <n v="20955"/>
    <n v="0"/>
    <n v="0"/>
    <n v="0"/>
  </r>
  <r>
    <d v="2025-02-13T00:00:00"/>
    <x v="72"/>
    <x v="19"/>
    <s v="WB ฟาร์ม F992 30kg LR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1"/>
    <n v="43027.600000000006"/>
    <n v="0"/>
    <n v="43027.600000000006"/>
    <n v="0"/>
    <n v="0"/>
    <s v="ลพบุรี1"/>
  </r>
  <r>
    <d v="2025-02-13T00:00:00"/>
    <x v="72"/>
    <x v="19"/>
    <s v="WB ฟาร์ม F931L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5000"/>
    <n v="0"/>
    <n v="15000"/>
    <n v="0"/>
    <n v="15750"/>
    <x v="11"/>
    <n v="16135.350000000002"/>
    <n v="0"/>
    <n v="16135.350000000002"/>
    <n v="0"/>
    <n v="0"/>
    <s v="ลพบุรี1"/>
  </r>
  <r>
    <d v="2025-02-13T00:00:00"/>
    <x v="73"/>
    <x v="19"/>
    <s v="WB ฟาร์ม F914M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1000"/>
    <n v="0"/>
    <n v="11000"/>
    <n v="0"/>
    <n v="11550"/>
    <x v="11"/>
    <n v="11832.59"/>
    <n v="0"/>
    <n v="11832.59"/>
    <n v="0"/>
    <n v="0"/>
    <s v="หนองบุญมาก"/>
  </r>
  <r>
    <d v="2025-02-17T00:00:00"/>
    <x v="62"/>
    <x v="10"/>
    <s v="เพอเฟคค์ 664HP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12"/>
    <n v="40000"/>
    <n v="0"/>
    <n v="40000"/>
    <n v="0"/>
    <n v="42000"/>
    <x v="11"/>
    <n v="41910"/>
    <n v="0"/>
    <n v="41910"/>
    <n v="0"/>
    <n v="0"/>
    <n v="0"/>
  </r>
  <r>
    <d v="2025-02-17T00:00:00"/>
    <x v="68"/>
    <x v="10"/>
    <s v="เพอเฟคค์ 664"/>
    <n v="20"/>
    <n v="36"/>
    <s v="ขาว"/>
    <n v="0"/>
    <n v="78"/>
    <s v="±"/>
    <n v="5"/>
    <s v="จับจีบ 4"/>
    <s v="ไม่สวมถุงใน"/>
    <n v="0"/>
    <n v="0"/>
    <n v="0"/>
    <n v="0"/>
    <n v="0"/>
    <s v="มัด80 ใช้สายรัด"/>
    <x v="21"/>
    <n v="40000"/>
    <n v="0"/>
    <n v="40000"/>
    <n v="0"/>
    <n v="42000"/>
    <x v="11"/>
    <n v="41910"/>
    <n v="0"/>
    <n v="41910"/>
    <n v="0"/>
    <n v="0"/>
    <n v="0"/>
  </r>
  <r>
    <d v="2025-02-22T00:00:00"/>
    <x v="74"/>
    <x v="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11"/>
    <n v="9359.9000000000015"/>
    <n v="0"/>
    <n v="9359.9000000000015"/>
    <n v="0"/>
    <n v="0"/>
    <n v="0"/>
  </r>
  <r>
    <d v="2025-02-19T00:00:00"/>
    <x v="75"/>
    <x v="19"/>
    <s v="เบทาโกร 401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1"/>
    <n v="10756.900000000001"/>
    <n v="0"/>
    <n v="10756.900000000001"/>
    <n v="0"/>
    <n v="0"/>
    <s v="ลพบุรี 3"/>
  </r>
  <r>
    <d v="2025-02-19T00:00:00"/>
    <x v="76"/>
    <x v="19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2"/>
    <n v="15000"/>
    <n v="0"/>
    <n v="15000"/>
    <n v="0"/>
    <n v="15750"/>
    <x v="11"/>
    <n v="16135.350000000002"/>
    <n v="0"/>
    <n v="16135.350000000002"/>
    <n v="0"/>
    <n v="0"/>
    <s v="ลพบุรี 1"/>
  </r>
  <r>
    <d v="2025-02-04T00:00:00"/>
    <x v="77"/>
    <x v="19"/>
    <s v="WB ฟาร์ม F914M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1"/>
    <n v="5378.4500000000007"/>
    <n v="0"/>
    <n v="5378.4500000000007"/>
    <n v="0"/>
    <n v="0"/>
    <s v="หนองบุญมาก"/>
  </r>
  <r>
    <d v="2025-02-19T00:00:00"/>
    <x v="78"/>
    <x v="19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8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2-19T00:00:00"/>
    <x v="78"/>
    <x v="19"/>
    <s v="WB ฟาร์ม F914M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8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2-19T00:00:00"/>
    <x v="78"/>
    <x v="19"/>
    <s v="WB ฟาร์ม F916M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8"/>
    <n v="10000"/>
    <n v="0"/>
    <n v="10000"/>
    <n v="0"/>
    <n v="10500"/>
    <x v="11"/>
    <n v="10756.900000000001"/>
    <n v="0"/>
    <n v="10756.900000000001"/>
    <n v="0"/>
    <n v="0"/>
    <s v="พระประแดง"/>
  </r>
  <r>
    <s v="ประมาณการ"/>
    <x v="7"/>
    <x v="10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"/>
    <n v="30000"/>
    <n v="0"/>
    <n v="30000"/>
    <n v="0"/>
    <n v="31500"/>
    <x v="11"/>
    <n v="31432.500000000004"/>
    <n v="0"/>
    <n v="31432.500000000004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79788.74641500012"/>
    <n v="31583.176065"/>
    <n v="448205.57035000011"/>
    <n v="0"/>
    <n v="0"/>
    <s v="ระบุในSD"/>
  </r>
  <r>
    <s v="ประมาณการ"/>
    <x v="7"/>
    <x v="11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2"/>
    <n v="5000"/>
    <n v="0"/>
    <n v="5000"/>
    <n v="0"/>
    <n v="0"/>
    <x v="12"/>
    <n v="5518.15"/>
    <n v="5518.15"/>
    <n v="0"/>
    <n v="0"/>
    <n v="0"/>
    <n v="0"/>
  </r>
  <r>
    <s v="ประมาณการ"/>
    <x v="7"/>
    <x v="11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2"/>
    <n v="5518.15"/>
    <n v="4482"/>
    <n v="1036.1499999999996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1036.3"/>
    <n v="10000.15"/>
    <n v="1036.1499999999996"/>
    <n v="0"/>
    <n v="0"/>
    <s v="ระบุในSD"/>
  </r>
  <r>
    <d v="2025-02-17T00:00:00"/>
    <x v="79"/>
    <x v="20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5000"/>
    <n v="5000"/>
    <n v="0"/>
    <n v="5400"/>
    <n v="0"/>
    <x v="13"/>
    <n v="0"/>
    <n v="0"/>
    <n v="0"/>
    <n v="0"/>
    <n v="0"/>
    <n v="0"/>
  </r>
  <r>
    <d v="2025-02-18T00:00:00"/>
    <x v="80"/>
    <x v="21"/>
    <s v="NB FISH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6"/>
    <n v="5000"/>
    <n v="0"/>
    <n v="5000"/>
    <n v="5650"/>
    <n v="0"/>
    <x v="13"/>
    <n v="0"/>
    <n v="0"/>
    <n v="0"/>
    <n v="0"/>
    <n v="0"/>
    <n v="0"/>
  </r>
  <r>
    <d v="2025-02-18T00:00:00"/>
    <x v="80"/>
    <x v="21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6"/>
    <n v="5000"/>
    <n v="0"/>
    <n v="5000"/>
    <n v="0"/>
    <n v="5250"/>
    <x v="13"/>
    <n v="5378.4500000000007"/>
    <n v="5378.4500000000007"/>
    <n v="0"/>
    <n v="5378.4500000000007"/>
    <n v="0"/>
    <n v="0"/>
  </r>
  <r>
    <d v="2025-02-18T00:00:00"/>
    <x v="81"/>
    <x v="21"/>
    <s v="การ์เซียส์ฟิช 111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16"/>
    <n v="5000"/>
    <n v="0"/>
    <n v="5000"/>
    <n v="0"/>
    <n v="5250"/>
    <x v="13"/>
    <n v="5378.4500000000007"/>
    <n v="5378.4500000000007"/>
    <n v="0"/>
    <n v="5378.4500000000007"/>
    <n v="0"/>
    <n v="0"/>
  </r>
  <r>
    <d v="2025-02-18T00:00:00"/>
    <x v="81"/>
    <x v="21"/>
    <s v="การ์เซียส์ฟิช 411M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16"/>
    <n v="5000"/>
    <n v="5000"/>
    <n v="0"/>
    <n v="5430"/>
    <n v="0"/>
    <x v="13"/>
    <n v="0"/>
    <n v="0"/>
    <n v="0"/>
    <n v="0"/>
    <n v="0"/>
    <s v="ลบสี 1500"/>
  </r>
  <r>
    <d v="2024-12-02T00:00:00"/>
    <x v="82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8"/>
    <n v="16000"/>
    <n v="1759"/>
    <n v="14241"/>
    <n v="0"/>
    <n v="14953.050000000001"/>
    <x v="13"/>
    <n v="15318.901290000002"/>
    <n v="0"/>
    <n v="15318.901290000002"/>
    <n v="0"/>
    <n v="15318.901290000002"/>
    <n v="0"/>
  </r>
  <r>
    <d v="2024-12-05T00:00:00"/>
    <x v="8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3"/>
    <n v="16000"/>
    <n v="0"/>
    <n v="16000"/>
    <n v="0"/>
    <n v="16800"/>
    <x v="13"/>
    <n v="17211.04"/>
    <n v="0"/>
    <n v="17211.04"/>
    <n v="0"/>
    <n v="17211.04"/>
    <n v="0"/>
  </r>
  <r>
    <d v="2024-12-05T00:00:00"/>
    <x v="84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13"/>
    <n v="17211.04"/>
    <n v="0"/>
    <n v="17211.04"/>
    <n v="0"/>
    <n v="17211.04"/>
    <n v="0"/>
  </r>
  <r>
    <d v="2025-02-22T00:00:00"/>
    <x v="85"/>
    <x v="23"/>
    <s v="ไดแคลเซียม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"/>
    <x v="9"/>
    <n v="5000"/>
    <n v="0"/>
    <n v="5000"/>
    <n v="0"/>
    <n v="5250"/>
    <x v="13"/>
    <n v="5378.4500000000007"/>
    <n v="5378.4500000000007"/>
    <n v="0"/>
    <n v="5378.4500000000007"/>
    <n v="0"/>
    <n v="0"/>
  </r>
  <r>
    <d v="2025-02-22T00:00:00"/>
    <x v="86"/>
    <x v="23"/>
    <s v="ไม่พิมพ์"/>
    <n v="21"/>
    <n v="35"/>
    <s v="ขาว"/>
    <s v="ด้าน"/>
    <n v="92"/>
    <s v="±"/>
    <n v="5"/>
    <s v="ไม่"/>
    <s v="ไม่สวมถุงใน"/>
    <n v="0"/>
    <n v="0"/>
    <n v="0"/>
    <n v="0"/>
    <n v="0"/>
    <s v="มัด100"/>
    <x v="9"/>
    <n v="1000"/>
    <n v="0"/>
    <n v="1000"/>
    <n v="0"/>
    <n v="0"/>
    <x v="13"/>
    <n v="1019.81"/>
    <n v="1019.81"/>
    <n v="0"/>
    <n v="1019.81"/>
    <n v="0"/>
    <n v="0"/>
  </r>
  <r>
    <d v="2025-02-05T00:00:00"/>
    <x v="87"/>
    <x v="12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25"/>
    <n v="5000"/>
    <n v="0"/>
    <n v="5000"/>
    <n v="0"/>
    <n v="5250"/>
    <x v="13"/>
    <n v="5797.55"/>
    <n v="0"/>
    <n v="5797.55"/>
    <n v="0"/>
    <n v="5797.55"/>
    <n v="0"/>
  </r>
  <r>
    <d v="2025-02-05T00:00:00"/>
    <x v="88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3"/>
    <n v="3310.89"/>
    <n v="0"/>
    <n v="3310.89"/>
    <n v="0"/>
    <n v="3310.89"/>
    <n v="0"/>
  </r>
  <r>
    <d v="2025-02-05T00:00:00"/>
    <x v="87"/>
    <x v="12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3"/>
    <n v="5797.55"/>
    <n v="0"/>
    <n v="5797.55"/>
    <n v="0"/>
    <n v="5797.55"/>
    <n v="0"/>
  </r>
  <r>
    <d v="2025-01-10T00:00:00"/>
    <x v="89"/>
    <x v="12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2"/>
    <n v="4000"/>
    <n v="0"/>
    <n v="4000"/>
    <n v="0"/>
    <n v="4200"/>
    <x v="13"/>
    <n v="4414.5199999999995"/>
    <n v="0"/>
    <n v="4414.5199999999995"/>
    <n v="0"/>
    <n v="4414.5199999999995"/>
    <n v="0"/>
  </r>
  <r>
    <s v="ประมาณการ"/>
    <x v="7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3"/>
    <n v="21513.800000000003"/>
    <n v="0"/>
    <n v="21513.800000000003"/>
    <n v="0"/>
    <n v="21513.800000000003"/>
    <n v="0"/>
  </r>
  <r>
    <s v="ประมาณการ"/>
    <x v="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3"/>
    <n v="10756.900000000001"/>
    <n v="0"/>
    <n v="10756.900000000001"/>
    <n v="0"/>
    <n v="10756.900000000001"/>
    <n v="0"/>
  </r>
  <r>
    <s v="ประมาณการ"/>
    <x v="7"/>
    <x v="24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40000"/>
    <n v="0"/>
    <n v="40000"/>
    <n v="0"/>
    <n v="0"/>
    <x v="13"/>
    <n v="43027.600000000006"/>
    <n v="43027.600000000006"/>
    <n v="0"/>
    <n v="43027.600000000006"/>
    <n v="0"/>
    <n v="0"/>
  </r>
  <r>
    <d v="2024-09-13T00:00:00"/>
    <x v="90"/>
    <x v="12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2"/>
    <n v="10000"/>
    <n v="0"/>
    <n v="10000"/>
    <n v="0"/>
    <n v="10500"/>
    <x v="13"/>
    <n v="11036.3"/>
    <n v="0"/>
    <n v="11036.3"/>
    <n v="0"/>
    <n v="11036.3"/>
    <n v="0"/>
  </r>
  <r>
    <d v="2023-05-20T00:00:00"/>
    <x v="91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5518.15"/>
    <n v="0"/>
    <n v="5518.15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178069.40129000001"/>
    <n v="65700.91"/>
    <n v="112368.49129000002"/>
    <n v="65700.91"/>
    <n v="112368.49129000002"/>
    <s v="ระบุในSD"/>
  </r>
  <r>
    <d v="1899-12-30T00:00:00"/>
    <x v="2"/>
    <x v="25"/>
    <s v="กรมการข้าว"/>
    <n v="22"/>
    <n v="34"/>
    <s v="ขาว"/>
    <s v="ใส"/>
    <n v="95"/>
    <s v="±"/>
    <n v="5"/>
    <n v="0"/>
    <s v="ไม่สวมถุงใน"/>
    <n v="0"/>
    <n v="0"/>
    <n v="0"/>
    <n v="0"/>
    <n v="0"/>
    <n v="0"/>
    <x v="1"/>
    <n v="70000"/>
    <n v="0"/>
    <n v="70000"/>
    <n v="0"/>
    <n v="73500"/>
    <x v="14"/>
    <n v="69430.899999999994"/>
    <n v="20937"/>
    <n v="48493.899999999994"/>
    <n v="9742"/>
    <n v="59688.89999999999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69430.899999999994"/>
    <n v="20937"/>
    <n v="48493.899999999994"/>
    <n v="9742"/>
    <n v="59688.899999999994"/>
    <s v="ระบุในSD"/>
  </r>
  <r>
    <d v="2025-02-04T00:00:00"/>
    <x v="6"/>
    <x v="6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5020"/>
    <n v="0"/>
    <x v="15"/>
    <n v="0"/>
    <n v="0"/>
    <n v="0"/>
    <n v="0"/>
    <n v="0"/>
    <n v="0"/>
  </r>
  <r>
    <d v="2025-02-17T00:00:00"/>
    <x v="92"/>
    <x v="6"/>
    <s v="SILICA 325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5050"/>
    <n v="0"/>
    <x v="15"/>
    <n v="0"/>
    <n v="0"/>
    <n v="0"/>
    <n v="0"/>
    <n v="0"/>
    <n v="0"/>
  </r>
  <r>
    <d v="2025-02-18T00:00:00"/>
    <x v="93"/>
    <x v="26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23"/>
    <n v="10000"/>
    <n v="0"/>
    <n v="10000"/>
    <n v="0"/>
    <n v="10500"/>
    <x v="15"/>
    <n v="9918.7000000000007"/>
    <n v="9918.7000000000007"/>
    <n v="0"/>
    <n v="0"/>
    <n v="0"/>
    <s v="ห้ามเกิน-ขาดได้ 5%"/>
  </r>
  <r>
    <d v="2025-02-18T00:00:00"/>
    <x v="93"/>
    <x v="26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23"/>
    <n v="10000"/>
    <n v="0"/>
    <n v="10000"/>
    <n v="0"/>
    <n v="10500"/>
    <x v="15"/>
    <n v="9918.7000000000007"/>
    <n v="4020"/>
    <n v="5898.7000000000007"/>
    <n v="0"/>
    <n v="0"/>
    <s v="ห้ามเกิน-ขาดได้ 5%"/>
  </r>
  <r>
    <d v="2025-02-18T00:00:00"/>
    <x v="94"/>
    <x v="26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23"/>
    <n v="5000"/>
    <n v="0"/>
    <n v="5000"/>
    <n v="0"/>
    <n v="5250"/>
    <x v="15"/>
    <n v="4959.3500000000004"/>
    <n v="0"/>
    <n v="4959.3500000000004"/>
    <n v="0"/>
    <n v="4959.3500000000004"/>
    <s v="ห้ามเกิน-ขาดได้ 5%"/>
  </r>
  <r>
    <d v="2025-02-18T00:00:00"/>
    <x v="93"/>
    <x v="26"/>
    <s v="FELDSPAR K200BL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23"/>
    <n v="5000"/>
    <n v="0"/>
    <n v="5000"/>
    <n v="0"/>
    <n v="5250"/>
    <x v="15"/>
    <n v="4959.3500000000004"/>
    <n v="0"/>
    <n v="4959.3500000000004"/>
    <n v="0"/>
    <n v="4959.3500000000004"/>
    <s v="ห้ามเกิน-ขาดได้ 5%"/>
  </r>
  <r>
    <d v="2025-02-24T00:00:00"/>
    <x v="95"/>
    <x v="27"/>
    <s v="ไม่พิมพ์"/>
    <n v="23"/>
    <n v="34"/>
    <s v="ขาว"/>
    <n v="0"/>
    <n v="68"/>
    <s v="±"/>
    <n v="5"/>
    <s v="ไม่"/>
    <s v="ไม่สวมถุงใน"/>
    <n v="0"/>
    <n v="0"/>
    <n v="0"/>
    <n v="0"/>
    <n v="0"/>
    <s v="500กระสอบแบน"/>
    <x v="10"/>
    <n v="2000"/>
    <n v="0"/>
    <n v="2000"/>
    <n v="0"/>
    <n v="0"/>
    <x v="15"/>
    <n v="1983.74"/>
    <n v="0"/>
    <n v="1983.74"/>
    <n v="0"/>
    <n v="0"/>
    <n v="0"/>
  </r>
  <r>
    <s v="ประมาณการ"/>
    <x v="7"/>
    <x v="28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0"/>
    <n v="10500"/>
    <x v="15"/>
    <n v="9918.7000000000007"/>
    <n v="0"/>
    <n v="9918.7000000000007"/>
    <n v="0"/>
    <n v="0"/>
    <n v="0"/>
  </r>
  <r>
    <s v="ประมาณการ"/>
    <x v="7"/>
    <x v="29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2"/>
    <n v="10000"/>
    <n v="0"/>
    <n v="10000"/>
    <n v="0"/>
    <n v="10500"/>
    <x v="15"/>
    <n v="9918.7000000000007"/>
    <n v="0"/>
    <n v="9918.7000000000007"/>
    <n v="0"/>
    <n v="0"/>
    <n v="0"/>
  </r>
  <r>
    <s v="ประมาณการ"/>
    <x v="7"/>
    <x v="29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2"/>
    <n v="10000"/>
    <n v="0"/>
    <n v="10000"/>
    <n v="0"/>
    <n v="10500"/>
    <x v="15"/>
    <n v="9918.7000000000007"/>
    <n v="0"/>
    <n v="9918.7000000000007"/>
    <n v="0"/>
    <n v="9918.7000000000007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61495.94"/>
    <n v="13938.7"/>
    <n v="47557.240000000005"/>
    <n v="0"/>
    <n v="19837.400000000001"/>
    <s v="ระบุในSD"/>
  </r>
  <r>
    <d v="2025-02-24T00:00:00"/>
    <x v="95"/>
    <x v="27"/>
    <s v="ส.กิจเจริญ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6"/>
    <n v="4959.3500000000004"/>
    <n v="0"/>
    <n v="4959.3500000000004"/>
    <n v="0"/>
    <n v="0"/>
    <n v="0"/>
  </r>
  <r>
    <d v="2025-02-17T00:00:00"/>
    <x v="96"/>
    <x v="30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29"/>
    <n v="5000"/>
    <n v="5000"/>
    <n v="0"/>
    <n v="5555"/>
    <n v="0"/>
    <x v="16"/>
    <n v="0"/>
    <n v="0"/>
    <n v="0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4959.3500000000004"/>
    <n v="0"/>
    <n v="4959.3500000000004"/>
    <n v="0"/>
    <n v="0"/>
    <n v="0"/>
  </r>
  <r>
    <d v="2025-02-20T00:00:00"/>
    <x v="97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10500"/>
    <x v="17"/>
    <n v="10756.900000000001"/>
    <n v="5633"/>
    <n v="5123.9000000000015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0756.900000000001"/>
    <n v="5633"/>
    <n v="5123.9000000000015"/>
    <n v="0"/>
    <e v="#REF!"/>
    <s v="ระบุในSD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4"/>
    <n v="40000"/>
    <n v="40000"/>
    <n v="0"/>
    <n v="42000"/>
    <n v="0"/>
    <x v="18"/>
    <n v="0"/>
    <n v="0"/>
    <n v="0"/>
    <n v="0"/>
    <n v="0"/>
    <s v="ผ้าเข้า 20/2"/>
  </r>
  <r>
    <d v="2024-11-05T00:00:00"/>
    <x v="98"/>
    <x v="32"/>
    <s v="Blue for Refine sugar"/>
    <n v="23"/>
    <n v="37"/>
    <s v="ขาว"/>
    <n v="0"/>
    <n v="130"/>
    <s v="±"/>
    <n v="5"/>
    <s v="บิด"/>
    <n v="24"/>
    <n v="40"/>
    <n v="55"/>
    <n v="1492.7099704450557"/>
    <n v="0"/>
    <n v="1492.7099704450557"/>
    <s v="400แบน"/>
    <x v="10"/>
    <n v="50000"/>
    <n v="4163"/>
    <n v="45837"/>
    <n v="0"/>
    <n v="48128.85"/>
    <x v="18"/>
    <n v="49306.402530000007"/>
    <n v="49306.402530000007"/>
    <n v="0"/>
    <n v="0"/>
    <n v="0"/>
    <n v="0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302.62449152"/>
    <n v="0"/>
    <n v="1302.62449152"/>
    <s v="400แบน"/>
    <x v="13"/>
    <n v="50000"/>
    <n v="10000"/>
    <n v="40000"/>
    <n v="11759"/>
    <n v="40153.050000000003"/>
    <x v="18"/>
    <n v="43192.234354500004"/>
    <n v="0"/>
    <n v="43192.234354500004"/>
    <n v="0"/>
    <n v="0"/>
    <n v="0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0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1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2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3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4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5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6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7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Blue for Refin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38"/>
    <n v="50000"/>
    <n v="0"/>
    <n v="50000"/>
    <n v="0"/>
    <n v="52500"/>
    <x v="18"/>
    <n v="53784.500000000007"/>
    <n v="0"/>
    <n v="53784.500000000007"/>
    <n v="0"/>
    <n v="0"/>
    <n v="0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39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Blue for Refin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40"/>
    <n v="50000"/>
    <n v="0"/>
    <n v="50000"/>
    <n v="0"/>
    <n v="52500"/>
    <x v="18"/>
    <n v="53784.500000000007"/>
    <n v="0"/>
    <n v="53784.500000000007"/>
    <n v="0"/>
    <n v="0"/>
    <n v="0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41"/>
    <n v="54000"/>
    <n v="0"/>
    <n v="54000"/>
    <n v="0"/>
    <n v="56700"/>
    <x v="18"/>
    <n v="58087.26"/>
    <n v="0"/>
    <n v="58087.26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42"/>
    <n v="50000"/>
    <n v="0"/>
    <n v="50000"/>
    <n v="0"/>
    <n v="52500"/>
    <x v="18"/>
    <n v="53784.500000000007"/>
    <n v="0"/>
    <n v="53784.500000000007"/>
    <n v="0"/>
    <n v="0"/>
    <s v="สั่งเวียดนามสำเร็จรูปทั้งหมด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43"/>
    <n v="50000"/>
    <n v="0"/>
    <n v="50000"/>
    <n v="0"/>
    <n v="52500"/>
    <x v="18"/>
    <n v="53784.500000000007"/>
    <n v="0"/>
    <n v="53784.500000000007"/>
    <n v="0"/>
    <n v="0"/>
    <s v="สั่งเวียดนามสำเร็จรูปทั้งหมด"/>
  </r>
  <r>
    <d v="2024-11-05T00:00:00"/>
    <x v="98"/>
    <x v="32"/>
    <s v="Blue for Refin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43"/>
    <n v="50000"/>
    <n v="0"/>
    <n v="50000"/>
    <n v="0"/>
    <n v="52500"/>
    <x v="18"/>
    <n v="53784.500000000007"/>
    <n v="0"/>
    <n v="53784.500000000007"/>
    <n v="0"/>
    <n v="0"/>
    <n v="0"/>
  </r>
  <r>
    <d v="2024-11-05T00:00:00"/>
    <x v="98"/>
    <x v="32"/>
    <s v="Blue for Refine sugar"/>
    <n v="23"/>
    <n v="37"/>
    <s v="ขาว"/>
    <n v="0"/>
    <n v="130"/>
    <s v="±"/>
    <n v="5"/>
    <s v="บิด"/>
    <n v="24"/>
    <n v="40"/>
    <n v="55"/>
    <n v="547.10228643839991"/>
    <n v="0"/>
    <n v="547.10228643839991"/>
    <s v="400แบน"/>
    <x v="43"/>
    <n v="16800"/>
    <n v="0"/>
    <n v="16800"/>
    <n v="0"/>
    <n v="17640"/>
    <x v="18"/>
    <n v="18071.592000000004"/>
    <n v="0"/>
    <n v="18071.592000000004"/>
    <n v="0"/>
    <n v="0"/>
    <n v="0"/>
  </r>
  <r>
    <d v="2024-11-05T00:00:00"/>
    <x v="98"/>
    <x v="32"/>
    <s v="Green for white sugar"/>
    <n v="23"/>
    <n v="37"/>
    <s v="ขาว"/>
    <n v="0"/>
    <n v="130"/>
    <s v="±"/>
    <n v="5"/>
    <s v="บิด"/>
    <n v="24"/>
    <n v="40"/>
    <n v="55"/>
    <n v="4112.3203885040639"/>
    <n v="0"/>
    <n v="4112.3203885040639"/>
    <s v="400แบน"/>
    <x v="2"/>
    <n v="126278"/>
    <n v="0"/>
    <n v="126278"/>
    <n v="0"/>
    <n v="132591.9"/>
    <x v="18"/>
    <n v="135835.98182000002"/>
    <n v="0"/>
    <n v="135835.98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96201.3107045002"/>
    <n v="49306.402530000007"/>
    <n v="1046894.9081745"/>
    <n v="0"/>
    <n v="0"/>
    <s v="ระบุในSD"/>
  </r>
  <r>
    <s v="ประมาณการ"/>
    <x v="7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2"/>
    <n v="10000"/>
    <n v="0"/>
    <n v="10000"/>
    <n v="0"/>
    <n v="10500"/>
    <x v="20"/>
    <n v="11874.499999999998"/>
    <n v="11874.499999999998"/>
    <n v="0"/>
    <n v="0"/>
    <n v="0"/>
    <n v="0"/>
  </r>
  <r>
    <s v="ประมาณการ"/>
    <x v="7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2"/>
    <n v="20000"/>
    <n v="0"/>
    <n v="20000"/>
    <n v="0"/>
    <n v="0"/>
    <x v="20"/>
    <n v="24307.800000000003"/>
    <n v="2000"/>
    <n v="22307.800000000003"/>
    <n v="0"/>
    <n v="0"/>
    <n v="0"/>
  </r>
  <r>
    <s v="ประมาณการ"/>
    <x v="7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0"/>
    <n v="10000"/>
    <n v="0"/>
    <n v="0"/>
    <x v="20"/>
    <n v="11315.7"/>
    <n v="0"/>
    <n v="11315.7"/>
    <n v="0"/>
    <n v="0"/>
    <n v="0"/>
  </r>
  <r>
    <s v="ประมาณการ"/>
    <x v="7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2"/>
    <n v="10000"/>
    <n v="0"/>
    <n v="10000"/>
    <n v="0"/>
    <n v="10500"/>
    <x v="20"/>
    <n v="11874.499999999998"/>
    <n v="0"/>
    <n v="11874.499999999998"/>
    <n v="0"/>
    <n v="0"/>
    <n v="0"/>
  </r>
  <r>
    <s v="ประมาณการ"/>
    <x v="7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2"/>
    <n v="40000"/>
    <n v="0"/>
    <n v="40000"/>
    <n v="0"/>
    <n v="0"/>
    <x v="20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107988.1"/>
    <n v="13874.499999999998"/>
    <n v="94113.600000000006"/>
    <n v="0"/>
    <n v="0"/>
    <s v="ระบุในSD"/>
  </r>
  <r>
    <s v="ประมาณการ"/>
    <x v="7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21"/>
    <n v="12433.3"/>
    <n v="8418"/>
    <n v="4015.2999999999993"/>
    <n v="0"/>
    <n v="0"/>
    <n v="0"/>
  </r>
  <r>
    <d v="2025-02-14T00:00:00"/>
    <x v="99"/>
    <x v="36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80 ใช้สายรัด"/>
    <x v="5"/>
    <n v="15000"/>
    <n v="15000"/>
    <n v="0"/>
    <n v="15735"/>
    <n v="0"/>
    <x v="21"/>
    <n v="0"/>
    <n v="0"/>
    <n v="0"/>
    <n v="0"/>
    <n v="0"/>
    <n v="0"/>
  </r>
  <r>
    <s v="ประมาณการ"/>
    <x v="7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37299.899999999994"/>
    <n v="8418"/>
    <n v="28881.899999999998"/>
    <n v="0"/>
    <n v="0"/>
    <s v="ระบุในSD"/>
  </r>
  <r>
    <d v="2025-02-26T00:00:00"/>
    <x v="2"/>
    <x v="22"/>
    <s v="Fish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8000"/>
    <n v="0"/>
    <n v="8000"/>
    <n v="0"/>
    <n v="8400"/>
    <x v="22"/>
    <n v="9946.6400000000012"/>
    <n v="9946.6400000000012"/>
    <n v="0"/>
    <n v="0"/>
    <n v="9946.6400000000012"/>
    <s v="ห้ามขาด-ห้ามเกิน"/>
  </r>
  <r>
    <d v="2025-02-26T00:00:00"/>
    <x v="2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22"/>
    <n v="12433.3"/>
    <n v="12433.3"/>
    <n v="0"/>
    <n v="0"/>
    <n v="12433.3"/>
    <s v="ห้ามขาด-ห้ามเกิน"/>
  </r>
  <r>
    <s v="ประมาณการ"/>
    <x v="7"/>
    <x v="22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22"/>
    <n v="12433.3"/>
    <n v="2620"/>
    <n v="9813.2999999999993"/>
    <n v="0"/>
    <n v="12433.3"/>
    <n v="0"/>
  </r>
  <r>
    <d v="2024-11-28T00:00:00"/>
    <x v="100"/>
    <x v="22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"/>
    <n v="1300"/>
    <n v="0"/>
    <n v="1300"/>
    <n v="42840"/>
    <n v="0"/>
    <x v="22"/>
    <n v="0"/>
    <n v="0"/>
    <n v="0"/>
    <n v="0"/>
    <n v="0"/>
    <s v="ห้ามขาด-ห้ามเกิน"/>
  </r>
  <r>
    <s v="ประมาณการ"/>
    <x v="7"/>
    <x v="22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22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47246.540000000008"/>
    <n v="24999.940000000002"/>
    <n v="22246.6"/>
    <n v="0"/>
    <n v="47246.540000000008"/>
    <s v="ระบุในSD"/>
  </r>
  <r>
    <d v="2025-01-21T00:00:00"/>
    <x v="101"/>
    <x v="3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5"/>
    <n v="37000"/>
    <n v="20000"/>
    <n v="17000"/>
    <n v="37374"/>
    <n v="0"/>
    <x v="23"/>
    <n v="0"/>
    <n v="0"/>
    <n v="0"/>
    <n v="0"/>
    <n v="0"/>
    <s v="24/2 เย็น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0"/>
    <n v="0"/>
    <n v="0"/>
    <n v="0"/>
    <e v="#REF!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d v="2025-03-28T00:00:00"/>
    <x v="0"/>
    <x v="0"/>
    <s v="ไม่พิมพ์"/>
    <n v="14"/>
    <n v="22"/>
    <s v="ขาว"/>
    <n v="0"/>
    <n v="36"/>
    <s v="±"/>
    <n v="5"/>
    <s v="ไม่"/>
    <s v="ไม่สวมถุงใน"/>
    <n v="0"/>
    <n v="0"/>
    <n v="0"/>
    <n v="0"/>
    <n v="0"/>
    <s v="มัด100แบน เชือกฟิล์ม"/>
    <x v="0"/>
    <n v="3000"/>
    <n v="0"/>
    <n v="3000"/>
    <n v="0"/>
    <n v="0"/>
    <x v="0"/>
    <n v="1969.7700000000002"/>
    <n v="1254"/>
    <n v="715.77000000000021"/>
    <n v="0"/>
    <n v="0"/>
    <n v="0"/>
  </r>
  <r>
    <d v="2025-03-27T00:00:00"/>
    <x v="1"/>
    <x v="1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2"/>
    <x v="2"/>
    <n v="0"/>
    <n v="14"/>
    <n v="22"/>
    <s v="ขาว"/>
    <n v="0"/>
    <n v="36"/>
    <s v="±"/>
    <n v="5"/>
    <n v="0"/>
    <n v="0"/>
    <n v="0"/>
    <n v="0"/>
    <n v="0"/>
    <n v="0"/>
    <n v="0"/>
    <n v="0"/>
    <x v="2"/>
    <n v="0"/>
    <n v="0"/>
    <n v="0"/>
    <n v="0"/>
    <n v="0"/>
    <x v="0"/>
    <n v="8535.67"/>
    <n v="7819.9000000000005"/>
    <n v="715.77000000000021"/>
    <n v="0"/>
    <n v="6565.9000000000005"/>
    <s v="ระบุในSD"/>
  </r>
  <r>
    <d v="2025-02-25T00:00:00"/>
    <x v="3"/>
    <x v="3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3"/>
    <n v="5000"/>
    <n v="5049"/>
    <n v="0"/>
    <n v="5400"/>
    <n v="0"/>
    <x v="1"/>
    <n v="0"/>
    <n v="0"/>
    <n v="0"/>
    <n v="0"/>
    <n v="0"/>
    <n v="0"/>
  </r>
  <r>
    <s v="ประมาณการ"/>
    <x v="4"/>
    <x v="4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4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3-28T00:00:00"/>
    <x v="0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2"/>
    <n v="7404.0999999999995"/>
    <n v="2089"/>
    <n v="5315.0999999999995"/>
    <n v="0"/>
    <n v="0"/>
    <n v="0"/>
  </r>
  <r>
    <d v="1899-12-30T00:00:00"/>
    <x v="2"/>
    <x v="2"/>
    <n v="0"/>
    <n v="16"/>
    <n v="25"/>
    <n v="0"/>
    <n v="0"/>
    <n v="47"/>
    <s v="±"/>
    <n v="5"/>
    <n v="0"/>
    <n v="0"/>
    <n v="0"/>
    <n v="0"/>
    <n v="0"/>
    <n v="0"/>
    <n v="0"/>
    <n v="0"/>
    <x v="2"/>
    <n v="0"/>
    <n v="0"/>
    <n v="0"/>
    <n v="0"/>
    <n v="0"/>
    <x v="2"/>
    <n v="7404.0999999999995"/>
    <n v="2089"/>
    <n v="5315.0999999999995"/>
    <n v="0"/>
    <n v="0"/>
    <s v="ระบุในSD"/>
  </r>
  <r>
    <s v="ประมาณการ"/>
    <x v="4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6"/>
    <n v="15000"/>
    <n v="0"/>
    <n v="15000"/>
    <n v="0"/>
    <n v="15750"/>
    <x v="3"/>
    <n v="13201.65"/>
    <n v="12070"/>
    <n v="1131.6499999999996"/>
    <n v="0"/>
    <n v="0"/>
    <n v="0"/>
  </r>
  <r>
    <d v="1899-12-30T00:00:00"/>
    <x v="2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3"/>
    <n v="13201.65"/>
    <n v="12070"/>
    <n v="1131.6499999999996"/>
    <n v="0"/>
    <n v="0"/>
    <s v="ระบุในSD"/>
  </r>
  <r>
    <s v="ประมาณการ"/>
    <x v="4"/>
    <x v="8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4"/>
    <n v="8801.1"/>
    <n v="0"/>
    <n v="8801.1"/>
    <n v="0"/>
    <n v="8801.1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4"/>
    <n v="8801.1"/>
    <n v="0"/>
    <n v="8801.1"/>
    <n v="0"/>
    <n v="8801.1"/>
    <s v="ระบุในSD"/>
  </r>
  <r>
    <d v="2025-03-01T00:00:00"/>
    <x v="5"/>
    <x v="9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70000"/>
    <n v="65500"/>
    <n v="4500"/>
    <n v="73502"/>
    <n v="0"/>
    <x v="5"/>
    <n v="0"/>
    <n v="0"/>
    <n v="0"/>
    <n v="0"/>
    <n v="0"/>
    <n v="0"/>
  </r>
  <r>
    <d v="2025-03-18T00:00:00"/>
    <x v="6"/>
    <x v="10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8"/>
    <n v="20000"/>
    <n v="0"/>
    <n v="20000"/>
    <n v="0"/>
    <n v="21000"/>
    <x v="5"/>
    <n v="16484.600000000002"/>
    <n v="5222"/>
    <n v="11262.600000000002"/>
    <n v="0"/>
    <n v="0"/>
    <n v="0"/>
  </r>
  <r>
    <d v="2025-03-18T00:00:00"/>
    <x v="6"/>
    <x v="10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0"/>
    <n v="21000"/>
    <x v="5"/>
    <n v="16484.600000000002"/>
    <n v="0"/>
    <n v="16484.600000000002"/>
    <n v="0"/>
    <n v="0"/>
    <n v="0"/>
  </r>
  <r>
    <d v="2025-03-18T00:00:00"/>
    <x v="7"/>
    <x v="10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0"/>
    <n v="21000"/>
    <x v="5"/>
    <n v="16484.600000000002"/>
    <n v="0"/>
    <n v="16484.600000000002"/>
    <n v="0"/>
    <n v="0"/>
    <n v="0"/>
  </r>
  <r>
    <s v="ประมาณการ"/>
    <x v="4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6"/>
    <n v="10000"/>
    <n v="0"/>
    <n v="10000"/>
    <n v="0"/>
    <n v="10500"/>
    <x v="5"/>
    <n v="9359.9000000000015"/>
    <n v="0"/>
    <n v="9359.9000000000015"/>
    <n v="0"/>
    <n v="0"/>
    <n v="0"/>
  </r>
  <r>
    <s v="ประมาณการ"/>
    <x v="4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20000"/>
    <n v="0"/>
    <n v="120000"/>
    <n v="0"/>
    <n v="126000"/>
    <x v="5"/>
    <n v="105613.2"/>
    <n v="0"/>
    <n v="105613.2"/>
    <n v="0"/>
    <n v="0"/>
    <n v="0"/>
  </r>
  <r>
    <s v="ประมาณการ"/>
    <x v="4"/>
    <x v="12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5"/>
    <n v="26403.3"/>
    <n v="0"/>
    <n v="26403.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5"/>
    <n v="190830.19999999998"/>
    <n v="5222"/>
    <n v="185608.19999999998"/>
    <n v="0"/>
    <n v="0"/>
    <s v="ระบุในSD"/>
  </r>
  <r>
    <d v="1899-12-30T00:00:00"/>
    <x v="0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250"/>
    <n v="0"/>
    <n v="0"/>
    <n v="0"/>
    <x v="6"/>
    <n v="0"/>
    <n v="0"/>
    <n v="0"/>
    <n v="0"/>
    <n v="0"/>
    <n v="0"/>
  </r>
  <r>
    <d v="2025-03-21T00:00:00"/>
    <x v="8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0"/>
    <x v="6"/>
    <n v="5238.75"/>
    <n v="5238.75"/>
    <n v="0"/>
    <n v="0"/>
    <n v="0"/>
    <n v="0"/>
  </r>
  <r>
    <d v="2025-03-21T00:00:00"/>
    <x v="9"/>
    <x v="13"/>
    <s v="ดอกไม้ม่ว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5300"/>
    <n v="0"/>
    <x v="6"/>
    <n v="0"/>
    <n v="0"/>
    <n v="0"/>
    <n v="0"/>
    <n v="0"/>
    <s v="PDR250098"/>
  </r>
  <r>
    <d v="2025-03-21T00:00:00"/>
    <x v="9"/>
    <x v="13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5300"/>
    <n v="0"/>
    <x v="6"/>
    <n v="0"/>
    <n v="0"/>
    <n v="0"/>
    <n v="0"/>
    <n v="0"/>
    <s v="PDR250098"/>
  </r>
  <r>
    <d v="2025-03-21T00:00:00"/>
    <x v="9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5420"/>
    <n v="0"/>
    <x v="6"/>
    <n v="0"/>
    <n v="0"/>
    <n v="0"/>
    <n v="0"/>
    <n v="0"/>
    <s v="PDR250098"/>
  </r>
  <r>
    <d v="2025-03-21T00:00:00"/>
    <x v="9"/>
    <x v="13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5300"/>
    <n v="0"/>
    <x v="6"/>
    <n v="0"/>
    <n v="0"/>
    <n v="0"/>
    <n v="0"/>
    <n v="0"/>
    <s v="PDR250098"/>
  </r>
  <r>
    <d v="2025-03-21T00:00:00"/>
    <x v="9"/>
    <x v="1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400"/>
    <n v="0"/>
    <x v="6"/>
    <n v="0"/>
    <n v="0"/>
    <n v="0"/>
    <n v="0"/>
    <n v="0"/>
    <s v="PDR250099"/>
  </r>
  <r>
    <d v="2025-03-21T00:00:00"/>
    <x v="9"/>
    <x v="1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300"/>
    <n v="0"/>
    <x v="6"/>
    <n v="0"/>
    <n v="0"/>
    <n v="0"/>
    <n v="0"/>
    <n v="0"/>
    <s v="PDR250099"/>
  </r>
  <r>
    <d v="2025-03-21T00:00:00"/>
    <x v="9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300"/>
    <n v="0"/>
    <x v="6"/>
    <n v="0"/>
    <n v="0"/>
    <n v="0"/>
    <n v="0"/>
    <n v="0"/>
    <s v="PDR250099"/>
  </r>
  <r>
    <d v="2025-03-21T00:00:00"/>
    <x v="1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20000"/>
    <n v="0"/>
    <n v="20000"/>
    <n v="0"/>
    <n v="0"/>
    <x v="6"/>
    <n v="17602.2"/>
    <n v="0"/>
    <n v="17602.2"/>
    <n v="0"/>
    <n v="0"/>
    <n v="0"/>
  </r>
  <r>
    <d v="2025-03-21T00:00:00"/>
    <x v="11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20000"/>
    <n v="0"/>
    <n v="20000"/>
    <n v="0"/>
    <n v="0"/>
    <x v="6"/>
    <n v="17602.2"/>
    <n v="0"/>
    <n v="17602.2"/>
    <n v="0"/>
    <n v="0"/>
    <n v="0"/>
  </r>
  <r>
    <s v="ประมาณการ"/>
    <x v="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485000"/>
    <n v="0"/>
    <n v="485000"/>
    <n v="0"/>
    <n v="509250"/>
    <x v="6"/>
    <n v="426853.35"/>
    <n v="0"/>
    <n v="426853.35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6"/>
    <n v="467296.5"/>
    <n v="5238.75"/>
    <n v="462057.75"/>
    <n v="0"/>
    <n v="0"/>
    <s v="ระบุในSD"/>
  </r>
  <r>
    <d v="2025-03-24T00:00:00"/>
    <x v="12"/>
    <x v="14"/>
    <s v="A.C.C.ภาษาอังกฤษ"/>
    <n v="19"/>
    <n v="26"/>
    <s v="ขาว"/>
    <s v="ด้าน"/>
    <n v="70"/>
    <s v="±"/>
    <n v="5"/>
    <s v="ไม่"/>
    <n v="20"/>
    <n v="28"/>
    <n v="50"/>
    <n v="166.06488593407997"/>
    <n v="0"/>
    <n v="166.06488593407997"/>
    <s v="มัด100"/>
    <x v="5"/>
    <n v="10000"/>
    <n v="384"/>
    <n v="9616"/>
    <n v="0"/>
    <n v="10096.800000000001"/>
    <x v="7"/>
    <n v="7388.4536000000007"/>
    <n v="7388.4536000000007"/>
    <n v="0"/>
    <n v="0"/>
    <n v="7388.4536000000007"/>
    <s v="ห้ามขาด-ห้ามเกิน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7"/>
    <n v="7388.4536000000007"/>
    <n v="7388.4536000000007"/>
    <n v="0"/>
    <n v="0"/>
    <n v="7388.4536000000007"/>
    <s v="ระบุในSD"/>
  </r>
  <r>
    <d v="2025-03-05T00:00:00"/>
    <x v="13"/>
    <x v="15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400"/>
    <n v="0"/>
    <n v="400"/>
    <n v="6781"/>
    <n v="0"/>
    <x v="8"/>
    <n v="0"/>
    <n v="0"/>
    <n v="0"/>
    <n v="0"/>
    <n v="0"/>
    <n v="0"/>
  </r>
  <r>
    <d v="2025-03-25T00:00:00"/>
    <x v="14"/>
    <x v="15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0"/>
    <n v="5040"/>
    <n v="0"/>
    <n v="5292"/>
    <x v="8"/>
    <n v="4999.0247999999992"/>
    <n v="4000"/>
    <n v="999.02479999999923"/>
    <n v="0"/>
    <n v="4999.0247999999992"/>
    <n v="0"/>
  </r>
  <r>
    <d v="2025-03-25T00:00:00"/>
    <x v="14"/>
    <x v="15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0"/>
    <n v="5040"/>
    <n v="0"/>
    <n v="5292"/>
    <x v="8"/>
    <n v="4999.0247999999992"/>
    <n v="0"/>
    <n v="4999.0247999999992"/>
    <n v="0"/>
    <n v="4999.0247999999992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8"/>
    <n v="9998.0495999999985"/>
    <n v="4000"/>
    <n v="5998.0495999999985"/>
    <n v="0"/>
    <n v="9998.0495999999985"/>
    <s v="ระบุในSD"/>
  </r>
  <r>
    <s v="ประมาณการ"/>
    <x v="4"/>
    <x v="16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0"/>
    <x v="9"/>
    <n v="8801.1"/>
    <n v="0"/>
    <n v="8801.1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9"/>
    <n v="8801.1"/>
    <n v="0"/>
    <n v="8801.1"/>
    <n v="0"/>
    <n v="0"/>
    <s v="ระบุในSD"/>
  </r>
  <r>
    <s v="ประมาณการ"/>
    <x v="4"/>
    <x v="17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4"/>
    <n v="50000"/>
    <n v="0"/>
    <n v="50000"/>
    <n v="0"/>
    <n v="0"/>
    <x v="10"/>
    <n v="55181.5"/>
    <n v="14387"/>
    <n v="40794.5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10"/>
    <n v="55181.5"/>
    <n v="14387"/>
    <n v="40794.5"/>
    <n v="0"/>
    <n v="0"/>
    <s v="ระบุในSD"/>
  </r>
  <r>
    <d v="2025-03-05T00:00:00"/>
    <x v="15"/>
    <x v="15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971"/>
    <n v="0"/>
    <n v="971"/>
    <n v="10610"/>
    <n v="0"/>
    <x v="11"/>
    <n v="0"/>
    <n v="0"/>
    <n v="0"/>
    <n v="0"/>
    <n v="0"/>
    <n v="0"/>
  </r>
  <r>
    <d v="2025-03-05T00:00:00"/>
    <x v="15"/>
    <x v="15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1"/>
    <n v="0"/>
    <n v="111"/>
    <n v="5600"/>
    <n v="0"/>
    <x v="11"/>
    <n v="0"/>
    <n v="0"/>
    <n v="0"/>
    <n v="0"/>
    <n v="0"/>
    <n v="0"/>
  </r>
  <r>
    <d v="2025-03-13T00:00:00"/>
    <x v="16"/>
    <x v="18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3"/>
    <n v="10000"/>
    <n v="9970"/>
    <n v="30"/>
    <n v="10500"/>
    <n v="0"/>
    <x v="11"/>
    <n v="0"/>
    <n v="0"/>
    <n v="0"/>
    <n v="0"/>
    <n v="0"/>
    <n v="0"/>
  </r>
  <r>
    <d v="2024-11-15T00:00:00"/>
    <x v="17"/>
    <x v="15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67"/>
    <n v="67"/>
    <n v="0"/>
    <n v="80"/>
    <n v="0"/>
    <x v="11"/>
    <n v="0"/>
    <n v="0"/>
    <n v="0"/>
    <n v="0"/>
    <n v="0"/>
    <n v="0"/>
  </r>
  <r>
    <d v="2025-03-05T00:00:00"/>
    <x v="13"/>
    <x v="15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95"/>
    <n v="0"/>
    <n v="395"/>
    <n v="11050"/>
    <n v="0"/>
    <x v="11"/>
    <n v="0"/>
    <n v="0"/>
    <n v="0"/>
    <n v="0"/>
    <n v="0"/>
    <n v="0"/>
  </r>
  <r>
    <d v="2025-03-05T00:00:00"/>
    <x v="18"/>
    <x v="15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235"/>
    <n v="0"/>
    <n v="235"/>
    <n v="6066"/>
    <n v="0"/>
    <x v="11"/>
    <n v="0"/>
    <n v="0"/>
    <n v="0"/>
    <n v="0"/>
    <n v="0"/>
    <n v="0"/>
  </r>
  <r>
    <d v="2025-01-10T00:00:00"/>
    <x v="19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432"/>
    <n v="2432"/>
    <n v="0"/>
    <n v="0"/>
    <n v="0"/>
    <x v="11"/>
    <n v="0"/>
    <n v="0"/>
    <n v="0"/>
    <n v="0"/>
    <n v="0"/>
    <n v="0"/>
  </r>
  <r>
    <d v="2025-03-05T00:00:00"/>
    <x v="18"/>
    <x v="15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734"/>
    <n v="0"/>
    <n v="734"/>
    <n v="5520"/>
    <n v="0"/>
    <x v="11"/>
    <n v="0"/>
    <n v="0"/>
    <n v="0"/>
    <n v="0"/>
    <n v="0"/>
    <n v="0"/>
  </r>
  <r>
    <d v="2025-01-17T00:00:00"/>
    <x v="20"/>
    <x v="15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1"/>
    <x v="15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10320"/>
    <n v="0"/>
    <n v="10320"/>
    <n v="0"/>
    <n v="10836"/>
    <x v="11"/>
    <n v="10812.78"/>
    <n v="0"/>
    <n v="10812.78"/>
    <n v="0"/>
    <n v="10812.78"/>
    <n v="0"/>
  </r>
  <r>
    <d v="2025-03-05T00:00:00"/>
    <x v="22"/>
    <x v="15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7710"/>
    <n v="0"/>
    <n v="7710"/>
    <n v="23120"/>
    <n v="0"/>
    <x v="11"/>
    <n v="0"/>
    <n v="0"/>
    <n v="0"/>
    <n v="0"/>
    <n v="0"/>
    <n v="0"/>
  </r>
  <r>
    <d v="2025-03-22T00:00:00"/>
    <x v="23"/>
    <x v="19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11"/>
    <n v="3310.89"/>
    <n v="0"/>
    <n v="3310.89"/>
    <n v="0"/>
    <n v="3310.89"/>
    <n v="0"/>
  </r>
  <r>
    <d v="2025-03-22T00:00:00"/>
    <x v="24"/>
    <x v="19"/>
    <s v="วี-ฟีด วี 0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11"/>
    <n v="4414.5199999999995"/>
    <n v="0"/>
    <n v="4414.5199999999995"/>
    <n v="0"/>
    <n v="4414.5199999999995"/>
    <n v="0"/>
  </r>
  <r>
    <d v="2025-02-18T00:00:00"/>
    <x v="25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11"/>
    <n v="3310.89"/>
    <n v="0"/>
    <n v="3310.89"/>
    <n v="0"/>
    <n v="3310.89"/>
    <n v="0"/>
  </r>
  <r>
    <d v="2025-03-25T00:00:00"/>
    <x v="26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11"/>
    <n v="4414.5199999999995"/>
    <n v="0"/>
    <n v="4414.5199999999995"/>
    <n v="0"/>
    <n v="4414.5199999999995"/>
    <n v="0"/>
  </r>
  <r>
    <d v="2025-03-18T00:00:00"/>
    <x v="27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1"/>
    <n v="5378.4500000000007"/>
    <n v="0"/>
    <n v="5378.4500000000007"/>
    <n v="0"/>
    <n v="5378.4500000000007"/>
    <s v="ห้ามเกิน "/>
  </r>
  <r>
    <d v="2025-03-18T00:00:00"/>
    <x v="27"/>
    <x v="20"/>
    <s v="SPEED PLUS 333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1"/>
    <n v="5378.4500000000007"/>
    <n v="0"/>
    <n v="5378.4500000000007"/>
    <n v="0"/>
    <n v="5378.4500000000007"/>
    <s v="ห้ามเกิน "/>
  </r>
  <r>
    <d v="2025-03-18T00:00:00"/>
    <x v="27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1"/>
    <n v="5378.4500000000007"/>
    <n v="0"/>
    <n v="5378.4500000000007"/>
    <n v="0"/>
    <n v="5378.4500000000007"/>
    <s v="ห้ามเกิน "/>
  </r>
  <r>
    <d v="2025-03-18T00:00:00"/>
    <x v="28"/>
    <x v="20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1"/>
    <n v="5378.4500000000007"/>
    <n v="0"/>
    <n v="5378.4500000000007"/>
    <n v="0"/>
    <n v="5378.4500000000007"/>
    <s v="ห้ามเกิน "/>
  </r>
  <r>
    <d v="2025-03-24T00:00:00"/>
    <x v="29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1"/>
    <n v="3310.89"/>
    <n v="0"/>
    <n v="3310.89"/>
    <n v="0"/>
    <n v="3310.89"/>
    <n v="0"/>
  </r>
  <r>
    <d v="2025-03-25T00:00:00"/>
    <x v="30"/>
    <x v="15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11"/>
    <n v="10477.5"/>
    <n v="0"/>
    <n v="10477.5"/>
    <n v="0"/>
    <n v="10477.5"/>
    <n v="0"/>
  </r>
  <r>
    <d v="2025-03-25T00:00:00"/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1"/>
    <n v="4414.5199999999995"/>
    <n v="0"/>
    <n v="4414.5199999999995"/>
    <n v="0"/>
    <n v="4414.5199999999995"/>
    <n v="0"/>
  </r>
  <r>
    <d v="2025-03-25T00:00:00"/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1"/>
    <n v="4414.5199999999995"/>
    <n v="0"/>
    <n v="4414.5199999999995"/>
    <n v="0"/>
    <n v="4414.5199999999995"/>
    <n v="0"/>
  </r>
  <r>
    <s v="ประมาณการ"/>
    <x v="4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11"/>
    <n v="5378.4500000000007"/>
    <n v="0"/>
    <n v="5378.4500000000007"/>
    <n v="0"/>
    <n v="5378.4500000000007"/>
    <s v="ห้ามเกิน "/>
  </r>
  <r>
    <d v="2025-03-24T00:00:00"/>
    <x v="33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5000"/>
    <n v="0"/>
    <n v="5000"/>
    <n v="0"/>
    <n v="5250"/>
    <x v="11"/>
    <n v="5518.15"/>
    <n v="0"/>
    <n v="5518.15"/>
    <n v="0"/>
    <n v="5518.15"/>
    <n v="0"/>
  </r>
  <r>
    <d v="2025-03-24T00:00:00"/>
    <x v="34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1"/>
    <n v="3227.07"/>
    <n v="0"/>
    <n v="3227.07"/>
    <n v="0"/>
    <n v="3227.07"/>
    <n v="0"/>
  </r>
  <r>
    <s v="ประมาณการ"/>
    <x v="4"/>
    <x v="15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40000"/>
    <n v="0"/>
    <n v="140000"/>
    <n v="0"/>
    <n v="147000"/>
    <x v="11"/>
    <n v="146685"/>
    <n v="0"/>
    <n v="146685"/>
    <n v="0"/>
    <n v="146685"/>
    <n v="0"/>
  </r>
  <r>
    <s v="ประมาณการ"/>
    <x v="4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11"/>
    <n v="22072.6"/>
    <n v="0"/>
    <n v="22072.6"/>
    <n v="0"/>
    <n v="22072.6"/>
    <n v="0"/>
  </r>
  <r>
    <d v="2025-02-17T00:00:00"/>
    <x v="35"/>
    <x v="15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22"/>
    <n v="0"/>
    <n v="122"/>
    <n v="11870"/>
    <n v="0"/>
    <x v="11"/>
    <n v="0"/>
    <n v="0"/>
    <n v="0"/>
    <n v="0"/>
    <n v="0"/>
    <s v="เลาะ 1000+ลบสี400"/>
  </r>
  <r>
    <s v="ประมาณการ"/>
    <x v="4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36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1"/>
    <n v="3310.89"/>
    <n v="0"/>
    <n v="3310.89"/>
    <n v="0"/>
    <n v="3310.89"/>
    <n v="0"/>
  </r>
  <r>
    <d v="2025-03-04T00:00:00"/>
    <x v="37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1"/>
    <n v="3310.89"/>
    <n v="0"/>
    <n v="3310.89"/>
    <n v="0"/>
    <n v="3310.89"/>
    <n v="0"/>
  </r>
  <r>
    <d v="2025-03-04T00:00:00"/>
    <x v="38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1"/>
    <n v="5518.15"/>
    <n v="0"/>
    <n v="5518.15"/>
    <n v="0"/>
    <n v="5518.15"/>
    <n v="0"/>
  </r>
  <r>
    <d v="2025-03-04T00:00:00"/>
    <x v="39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1"/>
    <n v="5518.15"/>
    <n v="0"/>
    <n v="5518.15"/>
    <n v="0"/>
    <n v="5518.15"/>
    <n v="0"/>
  </r>
  <r>
    <d v="2025-02-24T00:00:00"/>
    <x v="40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1"/>
    <n v="5518.15"/>
    <n v="0"/>
    <n v="5518.15"/>
    <n v="0"/>
    <n v="5518.15"/>
    <n v="0"/>
  </r>
  <r>
    <d v="2025-01-24T00:00:00"/>
    <x v="41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2"/>
    <x v="15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855"/>
    <n v="0"/>
    <n v="855"/>
    <n v="16440"/>
    <n v="0"/>
    <x v="11"/>
    <n v="0"/>
    <n v="0"/>
    <n v="0"/>
    <n v="0"/>
    <n v="0"/>
    <n v="0"/>
  </r>
  <r>
    <d v="2025-01-17T00:00:00"/>
    <x v="43"/>
    <x v="15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11"/>
    <n v="0"/>
    <n v="0"/>
    <n v="0"/>
    <n v="0"/>
    <n v="0"/>
    <n v="5987"/>
  </r>
  <r>
    <d v="2024-11-15T00:00:00"/>
    <x v="44"/>
    <x v="15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2320"/>
    <n v="0"/>
    <n v="2320"/>
    <n v="20900"/>
    <n v="0"/>
    <x v="11"/>
    <n v="0"/>
    <n v="0"/>
    <n v="0"/>
    <n v="0"/>
    <n v="0"/>
    <n v="0"/>
  </r>
  <r>
    <d v="2024-11-15T00:00:00"/>
    <x v="45"/>
    <x v="15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11"/>
    <n v="0"/>
    <n v="0"/>
    <n v="0"/>
    <n v="0"/>
    <n v="0"/>
    <n v="0"/>
  </r>
  <r>
    <d v="2024-11-15T00:00:00"/>
    <x v="46"/>
    <x v="15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434"/>
    <n v="0"/>
    <n v="1434"/>
    <n v="11200"/>
    <n v="0"/>
    <x v="11"/>
    <n v="0"/>
    <n v="0"/>
    <n v="0"/>
    <n v="0"/>
    <n v="0"/>
    <n v="0"/>
  </r>
  <r>
    <d v="2024-08-19T00:00:00"/>
    <x v="47"/>
    <x v="15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11"/>
    <n v="0"/>
    <n v="0"/>
    <n v="0"/>
    <n v="0"/>
    <n v="0"/>
    <n v="0"/>
  </r>
  <r>
    <d v="2024-08-19T00:00:00"/>
    <x v="47"/>
    <x v="15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11"/>
    <n v="0"/>
    <n v="0"/>
    <n v="0"/>
    <n v="0"/>
    <n v="0"/>
    <n v="0"/>
  </r>
  <r>
    <d v="2024-12-17T00:00:00"/>
    <x v="48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3712"/>
    <n v="288"/>
    <n v="4300"/>
    <n v="0"/>
    <x v="11"/>
    <n v="0"/>
    <n v="0"/>
    <n v="0"/>
    <n v="0"/>
    <n v="0"/>
    <n v="0"/>
  </r>
  <r>
    <d v="2025-03-04T00:00:00"/>
    <x v="0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4010"/>
    <n v="0"/>
    <n v="4470"/>
    <n v="0"/>
    <x v="11"/>
    <n v="0"/>
    <n v="0"/>
    <n v="0"/>
    <n v="0"/>
    <n v="0"/>
    <n v="0"/>
  </r>
  <r>
    <d v="2025-03-04T00:00:00"/>
    <x v="0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65"/>
    <n v="0"/>
    <n v="3300"/>
    <n v="0"/>
    <x v="11"/>
    <n v="0"/>
    <n v="0"/>
    <n v="0"/>
    <n v="0"/>
    <n v="0"/>
    <n v="0"/>
  </r>
  <r>
    <d v="2024-12-02T00:00:00"/>
    <x v="49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500"/>
    <n v="2600"/>
    <n v="0"/>
    <n v="2800"/>
    <n v="0"/>
    <x v="11"/>
    <n v="0"/>
    <n v="0"/>
    <n v="0"/>
    <n v="0"/>
    <n v="0"/>
    <n v="0"/>
  </r>
  <r>
    <d v="2024-09-06T00:00:00"/>
    <x v="50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1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2500"/>
    <n v="2364"/>
    <n v="136"/>
    <n v="5500"/>
    <n v="0"/>
    <x v="11"/>
    <n v="0"/>
    <n v="0"/>
    <n v="0"/>
    <n v="0"/>
    <n v="0"/>
    <n v="0"/>
  </r>
  <r>
    <d v="2024-10-16T00:00:00"/>
    <x v="52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194"/>
    <n v="0"/>
    <n v="5632"/>
    <n v="0"/>
    <x v="11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11"/>
    <n v="323808.18525000016"/>
    <n v="0"/>
    <n v="323808.18525000016"/>
    <n v="0"/>
    <n v="323808.18525000016"/>
    <s v="ระบุในSD"/>
  </r>
  <r>
    <d v="2025-03-06T00:00:00"/>
    <x v="53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40000"/>
    <n v="0"/>
    <n v="40000"/>
    <n v="11825"/>
    <n v="29583.75"/>
    <x v="12"/>
    <n v="31822.944037500001"/>
    <n v="31822.944037500001"/>
    <n v="0"/>
    <n v="0"/>
    <n v="0"/>
    <s v="ลพบุรี 1"/>
  </r>
  <r>
    <d v="2025-03-15T00:00:00"/>
    <x v="54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55"/>
    <x v="17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5000"/>
    <n v="0"/>
    <n v="15000"/>
    <n v="0"/>
    <n v="15750"/>
    <x v="12"/>
    <n v="16135.350000000002"/>
    <n v="0"/>
    <n v="16135.350000000002"/>
    <n v="0"/>
    <n v="0"/>
    <s v="ลำพูน"/>
  </r>
  <r>
    <d v="2025-03-15T00:00:00"/>
    <x v="56"/>
    <x v="17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2"/>
    <n v="10756.900000000001"/>
    <n v="0"/>
    <n v="10756.900000000001"/>
    <n v="0"/>
    <n v="0"/>
    <s v="ลำพูน"/>
  </r>
  <r>
    <d v="2025-03-08T00:00:00"/>
    <x v="57"/>
    <x v="17"/>
    <s v="WB ฟาร์ม F936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10000"/>
    <n v="0"/>
    <n v="10000"/>
    <n v="0"/>
    <n v="10500"/>
    <x v="12"/>
    <n v="10756.900000000001"/>
    <n v="10756.900000000001"/>
    <n v="0"/>
    <n v="0"/>
    <n v="0"/>
    <s v="ลพบุรี 1"/>
  </r>
  <r>
    <d v="2025-03-08T00:00:00"/>
    <x v="57"/>
    <x v="17"/>
    <s v="WB ฟาร์ม F937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2"/>
    <n v="5378.4500000000007"/>
    <n v="0"/>
    <n v="5378.4500000000007"/>
    <n v="0"/>
    <n v="0"/>
    <s v="ลพบุรี 1"/>
  </r>
  <r>
    <d v="2025-03-21T00:00:00"/>
    <x v="58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5043"/>
    <n v="0"/>
    <n v="5300"/>
    <n v="0"/>
    <x v="12"/>
    <n v="0"/>
    <n v="0"/>
    <n v="0"/>
    <n v="0"/>
    <n v="0"/>
    <n v="0"/>
  </r>
  <r>
    <d v="2025-03-06T00:00:00"/>
    <x v="59"/>
    <x v="17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20000"/>
    <n v="0"/>
    <n v="20000"/>
    <n v="0"/>
    <n v="21000"/>
    <x v="12"/>
    <n v="21513.800000000003"/>
    <n v="0"/>
    <n v="21513.800000000003"/>
    <n v="0"/>
    <n v="0"/>
    <s v="ลพบุรี 1"/>
  </r>
  <r>
    <d v="2025-03-08T00:00:00"/>
    <x v="60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9"/>
    <n v="10000"/>
    <n v="0"/>
    <n v="10000"/>
    <n v="10750"/>
    <n v="0"/>
    <x v="12"/>
    <n v="0"/>
    <n v="0"/>
    <n v="0"/>
    <n v="0"/>
    <n v="0"/>
    <s v="พระประแดง"/>
  </r>
  <r>
    <d v="2025-03-08T00:00:00"/>
    <x v="61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9"/>
    <n v="20000"/>
    <n v="0"/>
    <n v="20000"/>
    <n v="0"/>
    <n v="21000"/>
    <x v="12"/>
    <n v="21513.800000000003"/>
    <n v="0"/>
    <n v="21513.800000000003"/>
    <n v="0"/>
    <n v="0"/>
    <s v="พระประแดง"/>
  </r>
  <r>
    <d v="2025-03-07T00:00:00"/>
    <x v="62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40000"/>
    <n v="0"/>
    <n v="40000"/>
    <n v="0"/>
    <n v="42000"/>
    <x v="12"/>
    <n v="43027.600000000006"/>
    <n v="0"/>
    <n v="43027.600000000006"/>
    <n v="0"/>
    <n v="0"/>
    <s v="ลพบุรี 1"/>
  </r>
  <r>
    <d v="2025-03-15T00:00:00"/>
    <x v="55"/>
    <x v="17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"/>
    <n v="5000"/>
    <n v="0"/>
    <n v="5000"/>
    <n v="0"/>
    <n v="5250"/>
    <x v="12"/>
    <n v="5378.4500000000007"/>
    <n v="0"/>
    <n v="5378.4500000000007"/>
    <n v="0"/>
    <n v="0"/>
    <s v="ลำพูน"/>
  </r>
  <r>
    <d v="2025-03-08T00:00:00"/>
    <x v="63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"/>
    <n v="30000"/>
    <n v="0"/>
    <n v="30000"/>
    <n v="0"/>
    <n v="31500"/>
    <x v="12"/>
    <n v="32270.700000000004"/>
    <n v="0"/>
    <n v="32270.700000000004"/>
    <n v="0"/>
    <n v="0"/>
    <s v="ลพบุรี 1"/>
  </r>
  <r>
    <d v="2025-03-20T00:00:00"/>
    <x v="64"/>
    <x v="17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3-27T00:00:00"/>
    <x v="65"/>
    <x v="17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"/>
    <n v="20000"/>
    <n v="0"/>
    <n v="20000"/>
    <n v="0"/>
    <n v="21000"/>
    <x v="12"/>
    <n v="21513.800000000003"/>
    <n v="0"/>
    <n v="21513.800000000003"/>
    <n v="0"/>
    <n v="0"/>
    <s v="ลำพูน"/>
  </r>
  <r>
    <d v="2025-03-20T00:00:00"/>
    <x v="66"/>
    <x v="17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15000"/>
    <n v="0"/>
    <n v="15000"/>
    <n v="0"/>
    <n v="15750"/>
    <x v="12"/>
    <n v="16135.350000000002"/>
    <n v="0"/>
    <n v="16135.350000000002"/>
    <n v="0"/>
    <n v="0"/>
    <s v="หนองบุญมาก"/>
  </r>
  <r>
    <d v="2025-03-20T00:00:00"/>
    <x v="66"/>
    <x v="17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14000"/>
    <n v="0"/>
    <n v="14000"/>
    <n v="0"/>
    <n v="14700"/>
    <x v="12"/>
    <n v="15059.660000000002"/>
    <n v="0"/>
    <n v="15059.660000000002"/>
    <n v="0"/>
    <n v="0"/>
    <s v="หนองบุญมาก"/>
  </r>
  <r>
    <d v="2025-03-08T00:00:00"/>
    <x v="61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6"/>
    <n v="10000"/>
    <n v="0"/>
    <n v="10000"/>
    <n v="0"/>
    <n v="10500"/>
    <x v="12"/>
    <n v="10756.900000000001"/>
    <n v="0"/>
    <n v="10756.900000000001"/>
    <n v="0"/>
    <n v="0"/>
    <s v="พระประแดง"/>
  </r>
  <r>
    <d v="2025-03-08T00:00:00"/>
    <x v="67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6"/>
    <n v="20000"/>
    <n v="0"/>
    <n v="20000"/>
    <n v="0"/>
    <n v="21000"/>
    <x v="12"/>
    <n v="21513.800000000003"/>
    <n v="0"/>
    <n v="21513.800000000003"/>
    <n v="0"/>
    <n v="0"/>
    <s v="พระประแดง"/>
  </r>
  <r>
    <d v="2025-03-20T00:00:00"/>
    <x v="68"/>
    <x v="17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20000"/>
    <n v="0"/>
    <n v="20000"/>
    <n v="0"/>
    <n v="21000"/>
    <x v="12"/>
    <n v="21513.800000000003"/>
    <n v="0"/>
    <n v="21513.800000000003"/>
    <n v="0"/>
    <n v="0"/>
    <s v="ลพบุรี 3"/>
  </r>
  <r>
    <d v="2025-03-06T00:00:00"/>
    <x v="69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2"/>
    <n v="32270.700000000004"/>
    <n v="0"/>
    <n v="32270.700000000004"/>
    <n v="0"/>
    <n v="0"/>
    <s v="ลพบุรี 1"/>
  </r>
  <r>
    <d v="2025-03-27T00:00:00"/>
    <x v="70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80000"/>
    <n v="0"/>
    <n v="80000"/>
    <n v="0"/>
    <n v="84000"/>
    <x v="12"/>
    <n v="86055.200000000012"/>
    <n v="0"/>
    <n v="86055.200000000012"/>
    <n v="0"/>
    <n v="0"/>
    <s v="ลพบุรี 3"/>
  </r>
  <r>
    <d v="2025-03-12T00:00:00"/>
    <x v="71"/>
    <x v="17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72"/>
    <x v="17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2"/>
    <n v="10756.900000000001"/>
    <n v="0"/>
    <n v="10756.900000000001"/>
    <n v="0"/>
    <n v="0"/>
    <s v="ลำพูน"/>
  </r>
  <r>
    <d v="2025-03-08T00:00:00"/>
    <x v="73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2"/>
    <n v="10000"/>
    <n v="0"/>
    <n v="10000"/>
    <n v="0"/>
    <n v="10500"/>
    <x v="12"/>
    <n v="10756.900000000001"/>
    <n v="0"/>
    <n v="10756.900000000001"/>
    <n v="0"/>
    <n v="0"/>
    <s v="พระประแดง"/>
  </r>
  <r>
    <d v="2025-03-08T00:00:00"/>
    <x v="73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2"/>
    <n v="10000"/>
    <n v="0"/>
    <n v="10000"/>
    <n v="0"/>
    <n v="10500"/>
    <x v="12"/>
    <n v="10756.900000000001"/>
    <n v="0"/>
    <n v="10756.900000000001"/>
    <n v="0"/>
    <n v="0"/>
    <s v="พระประแดง"/>
  </r>
  <r>
    <d v="2025-03-15T00:00:00"/>
    <x v="74"/>
    <x v="17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10000"/>
    <n v="0"/>
    <n v="10000"/>
    <n v="0"/>
    <n v="10500"/>
    <x v="12"/>
    <n v="10756.900000000001"/>
    <n v="0"/>
    <n v="10756.900000000001"/>
    <n v="0"/>
    <n v="0"/>
    <s v="ลำพูน"/>
  </r>
  <r>
    <d v="2025-03-27T00:00:00"/>
    <x v="75"/>
    <x v="17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10000"/>
    <n v="0"/>
    <n v="10000"/>
    <n v="0"/>
    <n v="10500"/>
    <x v="12"/>
    <n v="10756.900000000001"/>
    <n v="0"/>
    <n v="10756.900000000001"/>
    <n v="0"/>
    <n v="0"/>
    <s v="ลพบุรี 3"/>
  </r>
  <r>
    <d v="2025-03-27T00:00:00"/>
    <x v="75"/>
    <x v="17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d v="2025-04-02T00:00:00"/>
    <x v="0"/>
    <x v="15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9"/>
    <n v="50000"/>
    <n v="0"/>
    <n v="50000"/>
    <n v="0"/>
    <n v="52500"/>
    <x v="12"/>
    <n v="52387.500000000007"/>
    <n v="0"/>
    <n v="52387.500000000007"/>
    <n v="0"/>
    <n v="0"/>
    <n v="0"/>
  </r>
  <r>
    <s v="ประมาณการ"/>
    <x v="4"/>
    <x v="15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6"/>
    <n v="110000"/>
    <n v="0"/>
    <n v="110000"/>
    <n v="0"/>
    <n v="115500"/>
    <x v="12"/>
    <n v="115252.50000000001"/>
    <n v="0"/>
    <n v="115252.50000000001"/>
    <n v="0"/>
    <n v="0"/>
    <n v="0"/>
  </r>
  <r>
    <d v="2025-03-15T00:00:00"/>
    <x v="76"/>
    <x v="17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77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78"/>
    <x v="17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77"/>
    <x v="17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d v="2025-03-15T00:00:00"/>
    <x v="78"/>
    <x v="17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ำพูน"/>
  </r>
  <r>
    <d v="2025-03-15T00:00:00"/>
    <x v="54"/>
    <x v="17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5000"/>
    <n v="0"/>
    <n v="5000"/>
    <n v="0"/>
    <n v="5250"/>
    <x v="12"/>
    <n v="5378.4500000000007"/>
    <n v="0"/>
    <n v="5378.4500000000007"/>
    <n v="0"/>
    <n v="0"/>
    <s v="ลำพูน"/>
  </r>
  <r>
    <d v="2025-03-15T00:00:00"/>
    <x v="76"/>
    <x v="17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9"/>
    <x v="17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9"/>
    <x v="17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2"/>
    <n v="5378.4500000000007"/>
    <n v="0"/>
    <n v="5378.4500000000007"/>
    <n v="0"/>
    <n v="0"/>
    <s v="ลำพู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12"/>
    <n v="768502.95403749996"/>
    <n v="42579.844037500006"/>
    <n v="725923.1100000001"/>
    <n v="0"/>
    <n v="0"/>
    <s v="ระบุในSD"/>
  </r>
  <r>
    <d v="2025-04-01T00:00:00"/>
    <x v="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23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d v="2025-04-02T00:00:00"/>
    <x v="0"/>
    <x v="14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3"/>
    <n v="1816.1000000000001"/>
    <n v="0"/>
    <n v="1816.1000000000001"/>
    <n v="0"/>
    <n v="0"/>
    <s v="ห้ามขาด-ห้ามเกิน"/>
  </r>
  <r>
    <s v="ประมาณการ"/>
    <x v="4"/>
    <x v="16"/>
    <s v="ไม่พิมพ์"/>
    <n v="21"/>
    <n v="38"/>
    <s v="ขาว"/>
    <n v="0"/>
    <n v="69"/>
    <s v="±"/>
    <n v="5"/>
    <s v="ไม่"/>
    <n v="22"/>
    <n v="41"/>
    <n v="40"/>
    <n v="445.06336793599996"/>
    <n v="0"/>
    <n v="445.06336793599996"/>
    <s v="500กระสอบ"/>
    <x v="6"/>
    <n v="20000"/>
    <n v="0"/>
    <n v="20000"/>
    <n v="0"/>
    <n v="0"/>
    <x v="13"/>
    <n v="22072.6"/>
    <n v="0"/>
    <n v="22072.6"/>
    <n v="0"/>
    <n v="0"/>
    <n v="0"/>
  </r>
  <r>
    <s v="ประมาณการ"/>
    <x v="4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6"/>
    <n v="20000"/>
    <n v="0"/>
    <n v="20000"/>
    <n v="0"/>
    <n v="0"/>
    <x v="13"/>
    <n v="22072.6"/>
    <n v="0"/>
    <n v="22072.6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3"/>
    <n v="55880"/>
    <n v="0"/>
    <n v="55880"/>
    <n v="0"/>
    <n v="0"/>
    <s v="ระบุในSD"/>
  </r>
  <r>
    <d v="2025-03-27T00:00:00"/>
    <x v="80"/>
    <x v="21"/>
    <s v="มาซูฟีด 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14"/>
    <n v="3310.89"/>
    <n v="3310.89"/>
    <n v="0"/>
    <n v="3310.89"/>
    <n v="0"/>
    <n v="0"/>
  </r>
  <r>
    <d v="2025-03-24T00:00:00"/>
    <x v="81"/>
    <x v="23"/>
    <s v="โอดิน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0"/>
    <n v="5000"/>
    <n v="0"/>
    <n v="5000"/>
    <n v="5677"/>
    <n v="0"/>
    <x v="14"/>
    <n v="0"/>
    <n v="0"/>
    <n v="0"/>
    <n v="0"/>
    <n v="0"/>
    <n v="0"/>
  </r>
  <r>
    <d v="2025-02-05T00:00:00"/>
    <x v="82"/>
    <x v="19"/>
    <s v="โมโม่ 4133"/>
    <n v="21"/>
    <n v="40"/>
    <s v="ขาว"/>
    <s v="ใส"/>
    <n v="108"/>
    <s v="±"/>
    <n v="5"/>
    <s v="จับจีบ"/>
    <n v="22"/>
    <n v="42"/>
    <n v="40"/>
    <n v="0.43312264343039991"/>
    <n v="0"/>
    <n v="0.43312264343039991"/>
    <s v="500กระสอบแบน"/>
    <x v="14"/>
    <n v="5000"/>
    <n v="4981"/>
    <n v="19"/>
    <n v="5398"/>
    <n v="0"/>
    <x v="14"/>
    <n v="0"/>
    <n v="0"/>
    <n v="0"/>
    <n v="0"/>
    <n v="0"/>
    <n v="0"/>
  </r>
  <r>
    <d v="2024-12-02T00:00:00"/>
    <x v="8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4"/>
    <n v="16000"/>
    <n v="0"/>
    <n v="16000"/>
    <n v="0"/>
    <n v="16800"/>
    <x v="14"/>
    <n v="17211.04"/>
    <n v="17211.04"/>
    <n v="0"/>
    <n v="17211.04"/>
    <n v="0"/>
    <n v="0"/>
  </r>
  <r>
    <d v="2025-03-25T00:00:00"/>
    <x v="84"/>
    <x v="25"/>
    <s v="การ์เซียส์ฟิช 1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5400"/>
    <n v="0"/>
    <x v="14"/>
    <n v="0"/>
    <n v="0"/>
    <n v="0"/>
    <n v="0"/>
    <n v="0"/>
    <n v="0"/>
  </r>
  <r>
    <d v="2025-03-25T00:00:00"/>
    <x v="84"/>
    <x v="25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5400"/>
    <n v="0"/>
    <x v="14"/>
    <n v="0"/>
    <n v="0"/>
    <n v="0"/>
    <n v="0"/>
    <n v="0"/>
    <n v="0"/>
  </r>
  <r>
    <d v="2025-03-25T00:00:00"/>
    <x v="85"/>
    <x v="25"/>
    <s v="กัสโซ่ฟีด 103SM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0"/>
    <n v="5250"/>
    <x v="14"/>
    <n v="5378.4500000000007"/>
    <n v="5378.4500000000007"/>
    <n v="0"/>
    <n v="5378.4500000000007"/>
    <n v="0"/>
    <n v="0"/>
  </r>
  <r>
    <d v="2025-03-25T00:00:00"/>
    <x v="85"/>
    <x v="25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0"/>
    <n v="5250"/>
    <x v="14"/>
    <n v="5378.4500000000007"/>
    <n v="5378.4500000000007"/>
    <n v="0"/>
    <n v="5378.4500000000007"/>
    <n v="0"/>
    <n v="0"/>
  </r>
  <r>
    <d v="2025-03-25T00:00:00"/>
    <x v="86"/>
    <x v="25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5400"/>
    <n v="0"/>
    <x v="14"/>
    <n v="0"/>
    <n v="0"/>
    <n v="0"/>
    <n v="0"/>
    <n v="0"/>
    <n v="0"/>
  </r>
  <r>
    <d v="2025-03-25T00:00:00"/>
    <x v="86"/>
    <x v="25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9"/>
    <n v="5000"/>
    <n v="0"/>
    <n v="5000"/>
    <n v="0"/>
    <n v="5250"/>
    <x v="14"/>
    <n v="5378.4500000000007"/>
    <n v="5378.4500000000007"/>
    <n v="0"/>
    <n v="5378.4500000000007"/>
    <n v="0"/>
    <n v="0"/>
  </r>
  <r>
    <d v="2025-04-02T00:00:00"/>
    <x v="0"/>
    <x v="26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14"/>
    <n v="5378.4500000000007"/>
    <n v="5378.4500000000007"/>
    <n v="0"/>
    <n v="5378.4500000000007"/>
    <n v="0"/>
    <n v="0"/>
  </r>
  <r>
    <s v="ประมาณการ"/>
    <x v="4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40000"/>
    <n v="0"/>
    <n v="40000"/>
    <n v="0"/>
    <n v="42000"/>
    <x v="14"/>
    <n v="43027.600000000006"/>
    <n v="0"/>
    <n v="43027.600000000006"/>
    <n v="0"/>
    <n v="43027.600000000006"/>
    <n v="0"/>
  </r>
  <r>
    <s v="ประมาณการ"/>
    <x v="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6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4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6"/>
    <n v="10000"/>
    <n v="0"/>
    <n v="10000"/>
    <n v="0"/>
    <n v="10500"/>
    <x v="14"/>
    <n v="11595.1"/>
    <n v="11595.1"/>
    <n v="0"/>
    <n v="11595.1"/>
    <n v="0"/>
    <n v="0"/>
  </r>
  <r>
    <d v="2024-12-05T00:00:00"/>
    <x v="8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17211.04"/>
    <n v="0"/>
    <n v="17211.04"/>
    <n v="0"/>
    <n v="0"/>
  </r>
  <r>
    <d v="2024-12-05T00:00:00"/>
    <x v="8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17211.04"/>
    <n v="0"/>
    <n v="17211.04"/>
    <n v="0"/>
    <n v="0"/>
  </r>
  <r>
    <d v="2025-02-05T00:00:00"/>
    <x v="89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4"/>
    <n v="3310.89"/>
    <n v="3310.89"/>
    <n v="0"/>
    <n v="3310.89"/>
    <n v="0"/>
    <n v="0"/>
  </r>
  <r>
    <d v="2025-02-05T00:00:00"/>
    <x v="82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4"/>
    <n v="5000"/>
    <n v="0"/>
    <n v="5000"/>
    <n v="0"/>
    <n v="5250"/>
    <x v="14"/>
    <n v="5797.55"/>
    <n v="5797.55"/>
    <n v="0"/>
    <n v="5797.55"/>
    <n v="0"/>
    <n v="0"/>
  </r>
  <r>
    <d v="2025-01-10T00:00:00"/>
    <x v="90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4"/>
    <n v="4000"/>
    <n v="0"/>
    <n v="4000"/>
    <n v="0"/>
    <n v="4200"/>
    <x v="14"/>
    <n v="4414.5199999999995"/>
    <n v="0"/>
    <n v="4414.5199999999995"/>
    <n v="0"/>
    <n v="4414.5199999999995"/>
    <n v="0"/>
  </r>
  <r>
    <s v="ประมาณการ"/>
    <x v="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0"/>
    <n v="10756.900000000001"/>
    <n v="0"/>
    <n v="10756.900000000001"/>
    <n v="0"/>
  </r>
  <r>
    <d v="2024-09-13T00:00:00"/>
    <x v="91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4"/>
    <n v="10000"/>
    <n v="0"/>
    <n v="10000"/>
    <n v="0"/>
    <n v="10500"/>
    <x v="14"/>
    <n v="11036.3"/>
    <n v="0"/>
    <n v="11036.3"/>
    <n v="0"/>
    <n v="11036.3"/>
    <n v="0"/>
  </r>
  <r>
    <d v="2023-05-20T00:00:00"/>
    <x v="92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4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4"/>
    <n v="193428.62"/>
    <n v="97161.35"/>
    <n v="96267.27"/>
    <n v="97161.35"/>
    <n v="96267.27"/>
    <s v="ระบุในSD"/>
  </r>
  <r>
    <d v="2025-03-04T00:00:00"/>
    <x v="93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"/>
    <n v="300000"/>
    <n v="325632"/>
    <n v="0"/>
    <n v="329710"/>
    <n v="0"/>
    <x v="15"/>
    <n v="0"/>
    <n v="0"/>
    <n v="0"/>
    <n v="0"/>
    <n v="0"/>
    <n v="0"/>
  </r>
  <r>
    <d v="2025-03-04T00:00:00"/>
    <x v="93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6"/>
    <n v="420000"/>
    <n v="0"/>
    <n v="420000"/>
    <n v="21430"/>
    <n v="418498.5"/>
    <x v="15"/>
    <n v="415096.10719500005"/>
    <n v="46513"/>
    <n v="368583.10719500005"/>
    <n v="0"/>
    <n v="415096.10719500005"/>
    <n v="0"/>
  </r>
  <r>
    <d v="2025-03-04T00:00:00"/>
    <x v="93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0"/>
    <n v="3280000"/>
    <n v="0"/>
    <n v="3280000"/>
    <n v="0"/>
    <n v="3444000"/>
    <x v="15"/>
    <n v="3253333.6"/>
    <n v="0"/>
    <n v="3253333.6"/>
    <n v="0"/>
    <n v="3253333.6"/>
    <n v="0"/>
  </r>
  <r>
    <d v="1899-12-30T00:00:00"/>
    <x v="2"/>
    <x v="2"/>
    <n v="0"/>
    <n v="21.6"/>
    <n v="34"/>
    <n v="0"/>
    <n v="0"/>
    <n v="97"/>
    <s v="±"/>
    <n v="5"/>
    <n v="0"/>
    <n v="0"/>
    <n v="0"/>
    <n v="0"/>
    <n v="0"/>
    <n v="0"/>
    <n v="0"/>
    <n v="0"/>
    <x v="2"/>
    <n v="0"/>
    <n v="0"/>
    <n v="0"/>
    <n v="0"/>
    <n v="0"/>
    <x v="15"/>
    <n v="3668429.7071950003"/>
    <n v="46513"/>
    <n v="3621916.7071950003"/>
    <n v="0"/>
    <n v="3668429.7071950003"/>
    <s v="ระบุในSD"/>
  </r>
  <r>
    <d v="2025-03-24T00:00:00"/>
    <x v="94"/>
    <x v="29"/>
    <s v="เกษตรสุริยา(แดง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3"/>
    <n v="20000"/>
    <n v="0"/>
    <n v="20000"/>
    <n v="0"/>
    <n v="21000"/>
    <x v="16"/>
    <n v="19837.400000000001"/>
    <n v="19837.400000000001"/>
    <n v="0"/>
    <n v="0"/>
    <n v="0"/>
    <s v="ขาด-เกิน5%"/>
  </r>
  <r>
    <d v="2025-03-27T00:00:00"/>
    <x v="95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19"/>
    <n v="5000"/>
    <n v="0"/>
    <n v="5000"/>
    <n v="0"/>
    <n v="5250"/>
    <x v="16"/>
    <n v="4679.9500000000007"/>
    <n v="4243"/>
    <n v="436.95000000000073"/>
    <n v="0"/>
    <n v="0"/>
    <s v="ขาด-เกิน5%"/>
  </r>
  <r>
    <d v="2025-04-01T00:00:00"/>
    <x v="0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6"/>
    <n v="9918.7000000000007"/>
    <n v="0"/>
    <n v="9918.7000000000007"/>
    <n v="0"/>
    <n v="0"/>
    <s v="ขาด-เกิน5%"/>
  </r>
  <r>
    <s v="ประมาณการ"/>
    <x v="4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50000"/>
    <n v="0"/>
    <n v="50000"/>
    <n v="0"/>
    <n v="52500"/>
    <x v="16"/>
    <n v="49593.500000000007"/>
    <n v="0"/>
    <n v="49593.500000000007"/>
    <n v="0"/>
    <n v="0"/>
    <n v="0"/>
  </r>
  <r>
    <s v="ประมาณการ"/>
    <x v="4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10500"/>
    <x v="16"/>
    <n v="9918.7000000000007"/>
    <n v="0"/>
    <n v="9918.7000000000007"/>
    <n v="0"/>
    <n v="9918.7000000000007"/>
    <n v="0"/>
  </r>
  <r>
    <s v="ประมาณการ"/>
    <x v="4"/>
    <x v="8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6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4"/>
    <x v="34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16"/>
    <n v="9918.7000000000007"/>
    <n v="0"/>
    <n v="9918.7000000000007"/>
    <n v="0"/>
    <n v="9918.7000000000007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6"/>
    <n v="113785.65000000001"/>
    <n v="24080.400000000001"/>
    <n v="89705.25"/>
    <n v="0"/>
    <n v="19837.400000000001"/>
    <s v="ระบุในSD"/>
  </r>
  <r>
    <d v="2025-04-02T00:00:00"/>
    <x v="0"/>
    <x v="35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17"/>
    <n v="5099.05"/>
    <n v="5099.05"/>
    <n v="0"/>
    <n v="0"/>
    <n v="0"/>
    <s v="ขาด-เกิน5%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7"/>
    <n v="5099.05"/>
    <n v="5099.05"/>
    <n v="0"/>
    <n v="0"/>
    <n v="0"/>
    <n v="0"/>
  </r>
  <r>
    <d v="2025-04-01T00:00:00"/>
    <x v="0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8"/>
    <n v="9918.7000000000007"/>
    <n v="3443"/>
    <n v="6475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8"/>
    <n v="9918.7000000000007"/>
    <n v="3443"/>
    <n v="6475.7000000000007"/>
    <n v="0"/>
    <n v="0"/>
    <s v="ระบุในSD"/>
  </r>
  <r>
    <d v="2025-04-02T00:00:00"/>
    <x v="96"/>
    <x v="36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21"/>
    <n v="8000"/>
    <n v="0"/>
    <n v="8000"/>
    <n v="0"/>
    <n v="8400"/>
    <x v="19"/>
    <n v="8605.52"/>
    <n v="1390"/>
    <n v="7215.52"/>
    <n v="0"/>
    <n v="8605.52"/>
    <s v="ขาด-เกิน5%"/>
  </r>
  <r>
    <d v="2025-04-02T00:00:00"/>
    <x v="0"/>
    <x v="37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"/>
    <n v="4000"/>
    <n v="0"/>
    <n v="4000"/>
    <n v="0"/>
    <n v="4200"/>
    <x v="19"/>
    <n v="4079.24"/>
    <n v="0"/>
    <n v="4079.24"/>
    <n v="0"/>
    <n v="0"/>
    <s v="ขาด-เกิน5%"/>
  </r>
  <r>
    <d v="2025-03-11T00:00:00"/>
    <x v="97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4"/>
    <n v="1000"/>
    <n v="0"/>
    <n v="1000"/>
    <n v="0"/>
    <n v="0"/>
    <x v="19"/>
    <n v="1159.5100000000002"/>
    <n v="1159.5100000000002"/>
    <n v="0"/>
    <n v="0"/>
    <n v="1159.5100000000002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9"/>
    <n v="1159.5100000000002"/>
    <n v="1159.5100000000002"/>
    <n v="0"/>
    <n v="0"/>
    <n v="1159.5100000000002"/>
    <s v="ระบุในSD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1"/>
    <n v="100000"/>
    <n v="0"/>
    <n v="100000"/>
    <n v="0"/>
    <n v="105000"/>
    <x v="20"/>
    <n v="107569.00000000001"/>
    <n v="0"/>
    <n v="107569.00000000001"/>
    <n v="0"/>
    <n v="0"/>
    <s v="สั่งเวียดนามสำเร็จรูปทั้งหมด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2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98"/>
    <x v="38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3"/>
    <n v="150000"/>
    <n v="0"/>
    <n v="150000"/>
    <n v="0"/>
    <n v="157500"/>
    <x v="20"/>
    <n v="161353.5"/>
    <n v="0"/>
    <n v="161353.5"/>
    <n v="0"/>
    <n v="0"/>
    <n v="0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4"/>
    <n v="106278"/>
    <n v="0"/>
    <n v="106278"/>
    <n v="0"/>
    <n v="111591.90000000001"/>
    <x v="21"/>
    <n v="114322.18182000001"/>
    <n v="0"/>
    <n v="114322.18182000001"/>
    <n v="0"/>
    <n v="0"/>
    <s v="สั่งเวียดนามสำเร็จรูปทั้งหมด"/>
  </r>
  <r>
    <d v="2024-11-05T00:00:00"/>
    <x v="98"/>
    <x v="38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3"/>
    <n v="10000"/>
    <n v="12607"/>
    <n v="0"/>
    <n v="56730"/>
    <n v="0"/>
    <x v="20"/>
    <n v="0"/>
    <n v="0"/>
    <n v="0"/>
    <n v="0"/>
    <n v="0"/>
    <n v="0"/>
  </r>
  <r>
    <d v="2024-11-05T00:00:00"/>
    <x v="98"/>
    <x v="38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3"/>
    <n v="7920"/>
    <n v="7920"/>
    <n v="0"/>
    <n v="12600"/>
    <n v="0"/>
    <x v="20"/>
    <n v="0"/>
    <n v="0"/>
    <n v="0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21"/>
    <n v="1028658.6818200002"/>
    <n v="0"/>
    <n v="1028658.6818200002"/>
    <n v="0"/>
    <n v="0"/>
    <s v="ระบุในSD"/>
  </r>
  <r>
    <d v="2025-03-22T00:00:00"/>
    <x v="99"/>
    <x v="39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0"/>
    <n v="4563"/>
    <n v="0"/>
    <n v="4563"/>
    <n v="0"/>
    <n v="0"/>
    <x v="22"/>
    <n v="5163.3539099999998"/>
    <n v="3065"/>
    <n v="2098.3539099999998"/>
    <n v="0"/>
    <n v="0"/>
    <n v="0"/>
  </r>
  <r>
    <d v="2025-03-31T00:00:00"/>
    <x v="0"/>
    <x v="30"/>
    <s v="ไก่ชน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19"/>
    <n v="4000"/>
    <n v="0"/>
    <n v="4000"/>
    <n v="0"/>
    <n v="4200"/>
    <x v="22"/>
    <n v="4749.8"/>
    <n v="0"/>
    <n v="4749.8"/>
    <n v="0"/>
    <n v="0"/>
    <n v="0"/>
  </r>
  <r>
    <d v="2025-03-27T00:00:00"/>
    <x v="95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2"/>
    <n v="4749.8"/>
    <n v="0"/>
    <n v="4749.8"/>
    <n v="0"/>
    <n v="0"/>
    <n v="0"/>
  </r>
  <r>
    <s v="ประมาณการ"/>
    <x v="4"/>
    <x v="40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4"/>
    <n v="40000"/>
    <n v="0"/>
    <n v="40000"/>
    <n v="0"/>
    <n v="0"/>
    <x v="22"/>
    <n v="48615.600000000006"/>
    <n v="0"/>
    <n v="48615.600000000006"/>
    <n v="0"/>
    <n v="0"/>
    <n v="0"/>
  </r>
  <r>
    <s v="ประมาณการ"/>
    <x v="4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2"/>
    <n v="11874.499999999998"/>
    <n v="0"/>
    <n v="11874.499999999998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22"/>
    <n v="75153.053910000002"/>
    <n v="3065"/>
    <n v="72088.053910000002"/>
    <n v="0"/>
    <n v="0"/>
    <s v="ระบุในSD"/>
  </r>
  <r>
    <s v="ประมาณการ"/>
    <x v="4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23"/>
    <n v="12433.3"/>
    <n v="8278"/>
    <n v="4155.2999999999993"/>
    <n v="0"/>
    <n v="0"/>
    <n v="0"/>
  </r>
  <r>
    <s v="ประมาณการ"/>
    <x v="4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3"/>
    <n v="24866.6"/>
    <n v="0"/>
    <n v="24866.6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3"/>
    <n v="37299.899999999994"/>
    <n v="8278"/>
    <n v="29021.899999999998"/>
    <n v="0"/>
    <n v="0"/>
    <s v="ระบุในSD"/>
  </r>
  <r>
    <d v="2025-03-15T00:00:00"/>
    <x v="100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3"/>
    <n v="20000"/>
    <n v="0"/>
    <n v="20000"/>
    <n v="0"/>
    <n v="0"/>
    <x v="24"/>
    <n v="24866.6"/>
    <n v="24866.6"/>
    <n v="0"/>
    <n v="0"/>
    <n v="24866.6"/>
    <s v="ห้ามขาด-ห้ามเกิน"/>
  </r>
  <r>
    <d v="2025-03-28T00:00:00"/>
    <x v="101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6"/>
    <n v="11000"/>
    <n v="0"/>
    <n v="11000"/>
    <n v="0"/>
    <n v="0"/>
    <x v="24"/>
    <n v="13676.630000000001"/>
    <n v="13676.630000000001"/>
    <n v="0"/>
    <n v="0"/>
    <n v="13676.630000000001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3"/>
    <n v="30000"/>
    <n v="3848"/>
    <n v="26152"/>
    <n v="0"/>
    <n v="27459.600000000002"/>
    <x v="24"/>
    <n v="32515.566159999998"/>
    <n v="9420"/>
    <n v="23095.566159999998"/>
    <n v="0"/>
    <n v="32515.566159999998"/>
    <s v="ห้ามขาด-เกินได้5%"/>
  </r>
  <r>
    <d v="2025-03-07T00:00:00"/>
    <x v="103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5"/>
    <n v="30000"/>
    <n v="0"/>
    <n v="30000"/>
    <n v="0"/>
    <n v="31500"/>
    <x v="24"/>
    <n v="37299.899999999994"/>
    <n v="0"/>
    <n v="37299.899999999994"/>
    <n v="0"/>
    <n v="37299.899999999994"/>
    <s v="ห้ามขาด-เกินได้5%"/>
  </r>
  <r>
    <d v="2025-03-07T00:00:00"/>
    <x v="104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6"/>
    <n v="30000"/>
    <n v="0"/>
    <n v="30000"/>
    <n v="0"/>
    <n v="31500"/>
    <x v="24"/>
    <n v="37299.899999999994"/>
    <n v="0"/>
    <n v="37299.899999999994"/>
    <n v="0"/>
    <n v="37299.899999999994"/>
    <s v="ห้ามขาด-เกินได้5%"/>
  </r>
  <r>
    <s v="ประมาณการ"/>
    <x v="4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20000"/>
    <n v="0"/>
    <n v="20000"/>
    <n v="0"/>
    <n v="21000"/>
    <x v="24"/>
    <n v="24866.6"/>
    <n v="0"/>
    <n v="24866.6"/>
    <n v="0"/>
    <n v="24866.6"/>
    <s v="ห้ามขาด-เกินได้5%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4"/>
    <n v="170525.19615999999"/>
    <n v="47963.229999999996"/>
    <n v="122561.96615999998"/>
    <n v="0"/>
    <n v="170525.19615999999"/>
    <s v="ระบุในSD"/>
  </r>
  <r>
    <d v="2025-04-02T00:00:00"/>
    <x v="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0"/>
    <n v="50000"/>
    <n v="0"/>
    <n v="52500"/>
    <x v="25"/>
    <n v="59372.5"/>
    <n v="1500"/>
    <n v="57872.5"/>
    <n v="0"/>
    <n v="0"/>
    <n v="0"/>
  </r>
  <r>
    <s v="ประมาณการ"/>
    <x v="4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20000"/>
    <n v="0"/>
    <n v="20000"/>
    <n v="0"/>
    <n v="0"/>
    <x v="25"/>
    <n v="27101.800000000003"/>
    <n v="0"/>
    <n v="27101.800000000003"/>
    <n v="0"/>
    <n v="27101.800000000003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5"/>
    <n v="86474.3"/>
    <n v="1500"/>
    <n v="84974.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d v="2025-03-27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d v="2025-02-25T00:00:00"/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4-04T00:00:00"/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d v="2025-04-04T00:00:00"/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d v="2025-03-28T00:00:00"/>
    <x v="4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4589"/>
    <n v="2815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4589"/>
    <n v="2815.0999999999995"/>
    <n v="0"/>
    <n v="0"/>
    <s v="ระบุในSD"/>
  </r>
  <r>
    <s v="ประมาณการ"/>
    <x v="3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6"/>
    <n v="15000"/>
    <n v="0"/>
    <n v="15000"/>
    <n v="0"/>
    <n v="15750"/>
    <x v="4"/>
    <n v="13201.65"/>
    <n v="12070"/>
    <n v="1131.6499999999996"/>
    <n v="0"/>
    <n v="0"/>
    <n v="0"/>
  </r>
  <r>
    <d v="1899-12-30T00:00:00"/>
    <x v="1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12070"/>
    <n v="1131.6499999999996"/>
    <n v="0"/>
    <n v="0"/>
    <s v="ระบุในSD"/>
  </r>
  <r>
    <d v="2025-04-02T00:00:00"/>
    <x v="5"/>
    <x v="8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7"/>
    <n v="5000"/>
    <n v="0"/>
    <n v="5000"/>
    <n v="0"/>
    <n v="5250"/>
    <x v="5"/>
    <n v="4400.55"/>
    <n v="0"/>
    <n v="4400.55"/>
    <n v="0"/>
    <n v="4400.55"/>
    <s v="ขาด-เกิน5%"/>
  </r>
  <r>
    <d v="2025-04-02T00:00:00"/>
    <x v="6"/>
    <x v="8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7"/>
    <n v="5000"/>
    <n v="0"/>
    <n v="5000"/>
    <n v="0"/>
    <n v="5250"/>
    <x v="5"/>
    <n v="4400.55"/>
    <n v="0"/>
    <n v="4400.55"/>
    <n v="0"/>
    <n v="4400.55"/>
    <s v="ขาด-เกิน5%"/>
  </r>
  <r>
    <s v="ประมาณการ"/>
    <x v="3"/>
    <x v="9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d v="2025-03-18T00:00:00"/>
    <x v="7"/>
    <x v="10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8"/>
    <n v="20000"/>
    <n v="0"/>
    <n v="20000"/>
    <n v="21000"/>
    <n v="0"/>
    <x v="6"/>
    <n v="0"/>
    <n v="0"/>
    <n v="0"/>
    <n v="0"/>
    <n v="0"/>
    <n v="0"/>
  </r>
  <r>
    <d v="2025-03-18T00:00:00"/>
    <x v="7"/>
    <x v="10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12000"/>
    <n v="8400"/>
    <x v="6"/>
    <n v="6923.5320000000002"/>
    <n v="6923.5320000000002"/>
    <n v="0"/>
    <n v="0"/>
    <n v="0"/>
    <n v="0"/>
  </r>
  <r>
    <d v="2025-03-18T00:00:00"/>
    <x v="8"/>
    <x v="10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0"/>
    <n v="21000"/>
    <x v="6"/>
    <n v="16484.600000000002"/>
    <n v="0"/>
    <n v="16484.600000000002"/>
    <n v="0"/>
    <n v="0"/>
    <n v="0"/>
  </r>
  <r>
    <s v="ประมาณการ"/>
    <x v="3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s v="ประมาณการ"/>
    <x v="3"/>
    <x v="12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20000"/>
    <n v="0"/>
    <n v="120000"/>
    <n v="0"/>
    <n v="126000"/>
    <x v="6"/>
    <n v="105613.2"/>
    <n v="0"/>
    <n v="105613.2"/>
    <n v="0"/>
    <n v="0"/>
    <n v="0"/>
  </r>
  <r>
    <s v="ประมาณการ"/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6"/>
    <n v="26403.3"/>
    <n v="0"/>
    <n v="26403.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64784.53200000001"/>
    <n v="6923.5320000000002"/>
    <n v="157861"/>
    <n v="0"/>
    <n v="0"/>
    <s v="ระบุในSD"/>
  </r>
  <r>
    <d v="1899-12-30T00:00:00"/>
    <x v="4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250"/>
    <n v="0"/>
    <n v="0"/>
    <n v="0"/>
    <x v="7"/>
    <n v="0"/>
    <n v="0"/>
    <n v="0"/>
    <n v="0"/>
    <n v="0"/>
    <n v="0"/>
  </r>
  <r>
    <d v="2025-03-21T00:00:00"/>
    <x v="9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400"/>
    <n v="0"/>
    <x v="7"/>
    <n v="0"/>
    <n v="0"/>
    <n v="0"/>
    <n v="0"/>
    <n v="0"/>
    <s v="PDR250099"/>
  </r>
  <r>
    <d v="2025-03-21T00:00:00"/>
    <x v="9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300"/>
    <n v="0"/>
    <x v="7"/>
    <n v="0"/>
    <n v="0"/>
    <n v="0"/>
    <n v="0"/>
    <n v="0"/>
    <s v="PDR250099"/>
  </r>
  <r>
    <d v="2025-03-21T00:00:00"/>
    <x v="9"/>
    <x v="4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300"/>
    <n v="0"/>
    <x v="7"/>
    <n v="0"/>
    <n v="0"/>
    <n v="0"/>
    <n v="0"/>
    <n v="0"/>
    <s v="PDR250099"/>
  </r>
  <r>
    <d v="2025-04-04T00:00:00"/>
    <x v="4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0"/>
    <x v="7"/>
    <n v="5238.75"/>
    <n v="5238.75"/>
    <n v="0"/>
    <n v="0"/>
    <n v="0"/>
    <s v="PDR250111"/>
  </r>
  <r>
    <d v="2025-04-04T00:00:00"/>
    <x v="4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75000"/>
    <n v="0"/>
    <n v="75000"/>
    <n v="0"/>
    <n v="78750"/>
    <x v="7"/>
    <n v="66008.25"/>
    <n v="2365"/>
    <n v="63643.25"/>
    <n v="0"/>
    <n v="0"/>
    <n v="0"/>
  </r>
  <r>
    <d v="2025-04-04T00:00:00"/>
    <x v="4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65000"/>
    <n v="0"/>
    <n v="65000"/>
    <n v="0"/>
    <n v="68250"/>
    <x v="7"/>
    <n v="57207.149999999994"/>
    <n v="0"/>
    <n v="57207.149999999994"/>
    <n v="0"/>
    <n v="0"/>
    <n v="0"/>
  </r>
  <r>
    <d v="2025-03-21T00:00:00"/>
    <x v="10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20000"/>
    <n v="0"/>
    <n v="20000"/>
    <n v="0"/>
    <n v="0"/>
    <x v="7"/>
    <n v="17602.2"/>
    <n v="0"/>
    <n v="17602.2"/>
    <n v="0"/>
    <n v="0"/>
    <n v="0"/>
  </r>
  <r>
    <d v="2025-03-21T00:00:00"/>
    <x v="11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20000"/>
    <n v="0"/>
    <n v="20000"/>
    <n v="0"/>
    <n v="0"/>
    <x v="7"/>
    <n v="17602.2"/>
    <n v="0"/>
    <n v="17602.2"/>
    <n v="0"/>
    <n v="0"/>
    <n v="0"/>
  </r>
  <r>
    <d v="2025-04-04T00:00:00"/>
    <x v="4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679.9500000000007"/>
    <n v="0"/>
    <n v="4679.9500000000007"/>
    <n v="0"/>
    <n v="0"/>
    <s v="PDR250114"/>
  </r>
  <r>
    <d v="2025-04-04T00:00:00"/>
    <x v="4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679.9500000000007"/>
    <n v="0"/>
    <n v="4679.9500000000007"/>
    <n v="0"/>
    <n v="0"/>
    <s v="PDR250114"/>
  </r>
  <r>
    <d v="2025-04-04T00:00:00"/>
    <x v="4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1"/>
  </r>
  <r>
    <s v="ประมาณการ"/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325000"/>
    <n v="0"/>
    <n v="325000"/>
    <n v="0"/>
    <n v="341250"/>
    <x v="7"/>
    <n v="286035.75"/>
    <n v="0"/>
    <n v="286035.75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64292.95000000007"/>
    <n v="7603.75"/>
    <n v="456689.20000000007"/>
    <n v="0"/>
    <n v="0"/>
    <s v="ระบุในSD"/>
  </r>
  <r>
    <d v="2025-03-24T00:00:00"/>
    <x v="12"/>
    <x v="14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d v="2025-03-05T00:00:00"/>
    <x v="13"/>
    <x v="15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d v="2025-03-25T00:00:00"/>
    <x v="14"/>
    <x v="15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9"/>
    <n v="4999.0247999999992"/>
    <n v="4999.0247999999992"/>
    <n v="0"/>
    <n v="0"/>
    <n v="4999.0247999999992"/>
    <n v="0"/>
  </r>
  <r>
    <d v="2025-03-25T00:00:00"/>
    <x v="14"/>
    <x v="15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9"/>
    <n v="4999.0247999999992"/>
    <n v="3001"/>
    <n v="1998.0247999999992"/>
    <n v="0"/>
    <n v="4999.0247999999992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s v="ประมาณการ"/>
    <x v="3"/>
    <x v="16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10"/>
    <n v="4400.55"/>
    <n v="0"/>
    <n v="4400.55"/>
    <n v="0"/>
    <n v="0"/>
    <n v="0"/>
  </r>
  <r>
    <s v="ประมาณการ"/>
    <x v="3"/>
    <x v="16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s v="ประมาณการ"/>
    <x v="3"/>
    <x v="17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d v="2025-03-05T00:00:00"/>
    <x v="15"/>
    <x v="15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d v="2025-03-05T00:00:00"/>
    <x v="15"/>
    <x v="15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d v="2025-03-13T00:00:00"/>
    <x v="16"/>
    <x v="18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d v="2024-11-15T00:00:00"/>
    <x v="17"/>
    <x v="15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d v="2025-03-05T00:00:00"/>
    <x v="13"/>
    <x v="15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d v="2025-03-05T00:00:00"/>
    <x v="18"/>
    <x v="15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d v="2025-01-10T00:00:00"/>
    <x v="19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d v="2025-03-05T00:00:00"/>
    <x v="18"/>
    <x v="15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d v="2025-01-17T00:00:00"/>
    <x v="20"/>
    <x v="15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811"/>
    <n v="0"/>
    <n v="811"/>
    <n v="0"/>
    <n v="851.55000000000007"/>
    <x v="12"/>
    <n v="849.72525000000007"/>
    <n v="0"/>
    <n v="849.72525000000007"/>
    <n v="0"/>
    <n v="849.72525000000007"/>
    <s v="ห้ามขาด-ห้ามเกิน"/>
  </r>
  <r>
    <d v="2025-03-05T00:00:00"/>
    <x v="21"/>
    <x v="15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10320"/>
    <n v="0"/>
    <n v="10320"/>
    <n v="0"/>
    <n v="10836"/>
    <x v="12"/>
    <n v="10812.78"/>
    <n v="8000"/>
    <n v="2812.7800000000007"/>
    <n v="0"/>
    <n v="10812.78"/>
    <n v="0"/>
  </r>
  <r>
    <d v="2025-03-05T00:00:00"/>
    <x v="22"/>
    <x v="15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7710"/>
    <n v="5040"/>
    <n v="2670"/>
    <n v="23120"/>
    <n v="0"/>
    <x v="12"/>
    <n v="0"/>
    <n v="0"/>
    <n v="0"/>
    <n v="0"/>
    <n v="0"/>
    <n v="0"/>
  </r>
  <r>
    <d v="2025-03-22T00:00:00"/>
    <x v="23"/>
    <x v="19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3300"/>
    <n v="0"/>
    <x v="12"/>
    <n v="0"/>
    <n v="0"/>
    <n v="0"/>
    <n v="0"/>
    <n v="0"/>
    <n v="0"/>
  </r>
  <r>
    <d v="2025-03-22T00:00:00"/>
    <x v="24"/>
    <x v="19"/>
    <s v="วี-ฟีด วี 0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0"/>
    <n v="4000"/>
    <n v="4300"/>
    <n v="0"/>
    <x v="12"/>
    <n v="0"/>
    <n v="0"/>
    <n v="0"/>
    <n v="0"/>
    <n v="0"/>
    <n v="0"/>
  </r>
  <r>
    <d v="2025-02-18T00:00:00"/>
    <x v="25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2"/>
    <n v="3310.89"/>
    <n v="2000"/>
    <n v="1310.8899999999999"/>
    <n v="2000"/>
    <n v="1310.8899999999999"/>
    <n v="0"/>
  </r>
  <r>
    <d v="2025-03-25T00:00:00"/>
    <x v="26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0"/>
    <n v="4000"/>
    <n v="4390"/>
    <n v="0"/>
    <x v="12"/>
    <n v="0"/>
    <n v="0"/>
    <n v="0"/>
    <n v="0"/>
    <n v="0"/>
    <n v="0"/>
  </r>
  <r>
    <d v="2025-03-18T00:00:00"/>
    <x v="27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d v="2025-03-18T00:00:00"/>
    <x v="27"/>
    <x v="20"/>
    <s v="SPEED PLUS 333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5000"/>
    <n v="0"/>
    <x v="12"/>
    <n v="0"/>
    <n v="0"/>
    <n v="0"/>
    <n v="0"/>
    <n v="0"/>
    <s v="ห้ามเกิน "/>
  </r>
  <r>
    <d v="2025-03-18T00:00:00"/>
    <x v="27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d v="2025-03-18T00:00:00"/>
    <x v="28"/>
    <x v="20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5000"/>
    <n v="0"/>
    <x v="12"/>
    <n v="0"/>
    <n v="0"/>
    <n v="0"/>
    <n v="0"/>
    <n v="0"/>
    <s v="ห้ามเกิน "/>
  </r>
  <r>
    <d v="2025-04-03T00:00:00"/>
    <x v="29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d v="2025-04-03T00:00:00"/>
    <x v="30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d v="2025-04-03T00:00:00"/>
    <x v="30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d v="2025-04-03T00:00:00"/>
    <x v="29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d v="2025-04-03T00:00:00"/>
    <x v="31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d v="2025-03-24T00:00:00"/>
    <x v="32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310.89"/>
    <n v="0"/>
    <n v="3310.89"/>
    <n v="0"/>
    <n v="3310.89"/>
    <n v="0"/>
  </r>
  <r>
    <d v="2025-03-25T00:00:00"/>
    <x v="33"/>
    <x v="15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0"/>
    <n v="10500"/>
    <x v="12"/>
    <n v="10477.5"/>
    <n v="0"/>
    <n v="10477.5"/>
    <n v="0"/>
    <n v="10477.5"/>
    <n v="0"/>
  </r>
  <r>
    <d v="2025-03-25T00:00:00"/>
    <x v="34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d v="2025-03-25T00:00:00"/>
    <x v="35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d v="2025-04-03T00:00:00"/>
    <x v="36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d v="2025-03-24T00:00:00"/>
    <x v="37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0"/>
    <n v="5518.15"/>
    <n v="0"/>
    <n v="5518.15"/>
    <n v="0"/>
  </r>
  <r>
    <d v="2025-03-24T00:00:00"/>
    <x v="38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0"/>
    <n v="3227.07"/>
    <n v="0"/>
    <n v="3227.07"/>
    <n v="0"/>
  </r>
  <r>
    <s v="ประมาณการ"/>
    <x v="3"/>
    <x v="15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20000"/>
    <n v="0"/>
    <n v="120000"/>
    <n v="0"/>
    <n v="126000"/>
    <x v="12"/>
    <n v="125730.00000000001"/>
    <n v="0"/>
    <n v="125730.00000000001"/>
    <n v="0"/>
    <n v="125730.00000000001"/>
    <n v="0"/>
  </r>
  <r>
    <s v="ประมาณการ"/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d v="2025-02-17T00:00:00"/>
    <x v="39"/>
    <x v="15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s v="ประมาณการ"/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d v="2025-03-04T00:00:00"/>
    <x v="40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d v="2025-03-04T00:00:00"/>
    <x v="41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d v="2025-03-04T00:00:00"/>
    <x v="42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d v="2025-03-04T00:00:00"/>
    <x v="43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d v="2025-02-24T00:00:00"/>
    <x v="44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d v="2025-01-24T00:00:00"/>
    <x v="45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d v="2025-02-17T00:00:00"/>
    <x v="46"/>
    <x v="15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d v="2025-01-17T00:00:00"/>
    <x v="47"/>
    <x v="15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d v="2024-11-15T00:00:00"/>
    <x v="48"/>
    <x v="15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d v="2024-11-15T00:00:00"/>
    <x v="49"/>
    <x v="15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d v="2024-11-15T00:00:00"/>
    <x v="50"/>
    <x v="15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d v="2024-08-19T00:00:00"/>
    <x v="51"/>
    <x v="15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d v="2024-08-19T00:00:00"/>
    <x v="51"/>
    <x v="15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d v="2024-12-17T00:00:00"/>
    <x v="52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d v="2025-03-04T00:00:00"/>
    <x v="4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d v="2025-03-04T00:00:00"/>
    <x v="4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d v="2024-12-02T00:00:00"/>
    <x v="53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d v="2024-09-06T00:00:00"/>
    <x v="54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d v="2024-09-13T00:00:00"/>
    <x v="55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d v="2024-10-16T00:00:00"/>
    <x v="56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39119.30525000009"/>
    <n v="15378.45"/>
    <n v="323740.85525000014"/>
    <n v="7378.4500000000007"/>
    <n v="331740.85525000014"/>
    <s v="ระบุในSD"/>
  </r>
  <r>
    <d v="2025-03-15T00:00:00"/>
    <x v="57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10000"/>
    <n v="0"/>
    <n v="10000"/>
    <n v="10403"/>
    <n v="0"/>
    <x v="13"/>
    <n v="0"/>
    <n v="0"/>
    <n v="0"/>
    <n v="0"/>
    <n v="0"/>
    <s v="ลำพูน"/>
  </r>
  <r>
    <d v="2025-03-15T00:00:00"/>
    <x v="58"/>
    <x v="17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10000"/>
    <n v="0"/>
    <n v="10000"/>
    <n v="10400"/>
    <n v="0"/>
    <x v="13"/>
    <n v="0"/>
    <n v="0"/>
    <n v="0"/>
    <n v="0"/>
    <n v="0"/>
    <s v="ลำพูน"/>
  </r>
  <r>
    <d v="2025-03-21T00:00:00"/>
    <x v="59"/>
    <x v="4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5043"/>
    <n v="0"/>
    <n v="5300"/>
    <n v="0"/>
    <x v="13"/>
    <n v="0"/>
    <n v="0"/>
    <n v="0"/>
    <n v="0"/>
    <n v="0"/>
    <n v="0"/>
  </r>
  <r>
    <d v="2025-03-06T00:00:00"/>
    <x v="60"/>
    <x v="17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1392"/>
    <n v="19538.400000000001"/>
    <x v="13"/>
    <n v="21017.261496000003"/>
    <n v="9000"/>
    <n v="12017.261496000003"/>
    <n v="0"/>
    <n v="0"/>
    <s v="ลพบุรี 1"/>
  </r>
  <r>
    <d v="2025-03-08T00:00:00"/>
    <x v="61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d v="2025-03-08T00:00:00"/>
    <x v="62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0"/>
    <n v="21000"/>
    <x v="13"/>
    <n v="21513.800000000003"/>
    <n v="0"/>
    <n v="21513.800000000003"/>
    <n v="0"/>
    <n v="0"/>
    <s v="พระประแดง"/>
  </r>
  <r>
    <d v="2025-03-07T00:00:00"/>
    <x v="63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d v="2025-03-15T00:00:00"/>
    <x v="64"/>
    <x v="17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d v="2025-03-08T00:00:00"/>
    <x v="65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d v="2025-03-20T00:00:00"/>
    <x v="66"/>
    <x v="17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d v="2025-03-27T00:00:00"/>
    <x v="67"/>
    <x v="17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d v="2025-03-20T00:00:00"/>
    <x v="68"/>
    <x v="17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15000"/>
    <n v="0"/>
    <n v="15000"/>
    <n v="0"/>
    <n v="15750"/>
    <x v="13"/>
    <n v="16135.350000000002"/>
    <n v="0"/>
    <n v="16135.350000000002"/>
    <n v="0"/>
    <n v="0"/>
    <s v="หนองบุญมาก"/>
  </r>
  <r>
    <d v="2025-03-20T00:00:00"/>
    <x v="68"/>
    <x v="17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0"/>
    <n v="14000"/>
    <n v="0"/>
    <n v="14700"/>
    <x v="13"/>
    <n v="15059.660000000002"/>
    <n v="0"/>
    <n v="15059.660000000002"/>
    <n v="0"/>
    <n v="0"/>
    <s v="หนองบุญมาก"/>
  </r>
  <r>
    <d v="2025-03-08T00:00:00"/>
    <x v="62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08T00:00:00"/>
    <x v="69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d v="2025-03-20T00:00:00"/>
    <x v="70"/>
    <x v="17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d v="2025-04-04T00:00:00"/>
    <x v="4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04T00:00:00"/>
    <x v="4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04T00:00:00"/>
    <x v="4"/>
    <x v="17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3"/>
    <n v="43027.600000000006"/>
    <n v="0"/>
    <n v="43027.600000000006"/>
    <n v="0"/>
    <n v="0"/>
    <s v="ลพบุรี 3"/>
  </r>
  <r>
    <d v="2025-04-04T00:00:00"/>
    <x v="4"/>
    <x v="17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พบุรี 3"/>
  </r>
  <r>
    <d v="2025-04-04T00:00:00"/>
    <x v="4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20000"/>
    <n v="0"/>
    <n v="20000"/>
    <n v="0"/>
    <n v="21000"/>
    <x v="13"/>
    <n v="21513.800000000003"/>
    <n v="0"/>
    <n v="21513.800000000003"/>
    <n v="0"/>
    <n v="0"/>
    <s v="ลพบุรี 3"/>
  </r>
  <r>
    <d v="2025-04-04T00:00:00"/>
    <x v="4"/>
    <x v="17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พบุรี 3"/>
  </r>
  <r>
    <d v="2025-04-04T00:00:00"/>
    <x v="4"/>
    <x v="17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d v="2025-03-06T00:00:00"/>
    <x v="71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d v="2025-03-27T00:00:00"/>
    <x v="72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80000"/>
    <n v="0"/>
    <n v="80000"/>
    <n v="0"/>
    <n v="84000"/>
    <x v="13"/>
    <n v="86055.200000000012"/>
    <n v="0"/>
    <n v="86055.200000000012"/>
    <n v="0"/>
    <n v="0"/>
    <s v="ลพบุรี 3"/>
  </r>
  <r>
    <d v="2025-03-12T00:00:00"/>
    <x v="73"/>
    <x v="17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74"/>
    <x v="17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d v="2025-03-08T00:00:00"/>
    <x v="75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08T00:00:00"/>
    <x v="75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15T00:00:00"/>
    <x v="76"/>
    <x v="17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0"/>
    <n v="10500"/>
    <x v="13"/>
    <n v="10756.900000000001"/>
    <n v="0"/>
    <n v="10756.900000000001"/>
    <n v="0"/>
    <n v="0"/>
    <s v="ลำพูน"/>
  </r>
  <r>
    <d v="2025-03-27T00:00:00"/>
    <x v="77"/>
    <x v="17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0"/>
    <n v="10500"/>
    <x v="13"/>
    <n v="10756.900000000001"/>
    <n v="0"/>
    <n v="10756.900000000001"/>
    <n v="0"/>
    <n v="0"/>
    <s v="ลพบุรี 3"/>
  </r>
  <r>
    <d v="2025-03-27T00:00:00"/>
    <x v="77"/>
    <x v="17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d v="2025-04-02T00:00:00"/>
    <x v="78"/>
    <x v="15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0000"/>
    <n v="0"/>
    <n v="20000"/>
    <n v="21000"/>
    <n v="0"/>
    <x v="13"/>
    <n v="0"/>
    <n v="0"/>
    <n v="0"/>
    <n v="0"/>
    <n v="0"/>
    <n v="0"/>
  </r>
  <r>
    <d v="2025-04-02T00:00:00"/>
    <x v="78"/>
    <x v="15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d v="2025-04-04T00:00:00"/>
    <x v="4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13"/>
    <n v="4679.9500000000007"/>
    <n v="0"/>
    <n v="4679.9500000000007"/>
    <n v="0"/>
    <n v="0"/>
    <s v="PDR250113"/>
  </r>
  <r>
    <s v="ประมาณการ"/>
    <x v="3"/>
    <x v="15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d v="2025-03-15T00:00:00"/>
    <x v="79"/>
    <x v="17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0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1"/>
    <x v="17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0"/>
    <x v="17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d v="2025-03-15T00:00:00"/>
    <x v="81"/>
    <x v="17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5000"/>
    <n v="0"/>
    <n v="5000"/>
    <n v="0"/>
    <n v="5250"/>
    <x v="13"/>
    <n v="5378.4500000000007"/>
    <n v="0"/>
    <n v="5378.4500000000007"/>
    <n v="0"/>
    <n v="0"/>
    <s v="ลำพูน"/>
  </r>
  <r>
    <d v="2025-03-15T00:00:00"/>
    <x v="57"/>
    <x v="17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d v="2025-03-15T00:00:00"/>
    <x v="79"/>
    <x v="17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82"/>
    <x v="17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82"/>
    <x v="17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818311.46002099989"/>
    <n v="9000"/>
    <n v="809311.46002099989"/>
    <n v="0"/>
    <n v="0"/>
    <s v="ระบุในSD"/>
  </r>
  <r>
    <d v="2025-04-01T00:00:00"/>
    <x v="83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6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d v="2025-04-02T00:00:00"/>
    <x v="4"/>
    <x v="14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d v="2025-04-03T00:00:00"/>
    <x v="4"/>
    <x v="16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0"/>
    <n v="11036.3"/>
    <n v="0"/>
    <n v="0"/>
    <n v="0"/>
  </r>
  <r>
    <d v="2025-04-03T00:00:00"/>
    <x v="4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s v="ประมาณการ"/>
    <x v="3"/>
    <x v="16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6"/>
    <n v="10000"/>
    <n v="0"/>
    <n v="10000"/>
    <n v="0"/>
    <n v="0"/>
    <x v="14"/>
    <n v="11036.3"/>
    <n v="0"/>
    <n v="11036.3"/>
    <n v="0"/>
    <n v="0"/>
    <n v="0"/>
  </r>
  <r>
    <s v="ประมาณการ"/>
    <x v="3"/>
    <x v="16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55880"/>
    <n v="0"/>
    <n v="55880"/>
    <n v="0"/>
    <n v="0"/>
    <s v="ระบุในSD"/>
  </r>
  <r>
    <d v="2025-03-27T00:00:00"/>
    <x v="84"/>
    <x v="21"/>
    <s v="มาซูฟีด 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3000"/>
    <n v="0"/>
    <x v="15"/>
    <n v="0"/>
    <n v="0"/>
    <n v="0"/>
    <n v="0"/>
    <n v="0"/>
    <n v="0"/>
  </r>
  <r>
    <d v="2025-03-24T00:00:00"/>
    <x v="85"/>
    <x v="23"/>
    <s v="โอดิน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10"/>
    <n v="5000"/>
    <n v="0"/>
    <n v="5000"/>
    <n v="5677"/>
    <n v="0"/>
    <x v="15"/>
    <n v="0"/>
    <n v="0"/>
    <n v="0"/>
    <n v="0"/>
    <n v="0"/>
    <n v="0"/>
  </r>
  <r>
    <d v="2025-02-05T00:00:00"/>
    <x v="86"/>
    <x v="19"/>
    <s v="โมโม่ 4133"/>
    <n v="21"/>
    <n v="40"/>
    <s v="ขาว"/>
    <s v="ใส"/>
    <n v="108"/>
    <s v="±"/>
    <n v="5"/>
    <s v="จับจีบ"/>
    <n v="22"/>
    <n v="42"/>
    <n v="40"/>
    <n v="0.43312264343039991"/>
    <n v="0"/>
    <n v="0.43312264343039991"/>
    <s v="500กระสอบแบน"/>
    <x v="15"/>
    <n v="5000"/>
    <n v="4981"/>
    <n v="19"/>
    <n v="5398"/>
    <n v="0"/>
    <x v="15"/>
    <n v="0"/>
    <n v="0"/>
    <n v="0"/>
    <n v="0"/>
    <n v="0"/>
    <n v="0"/>
  </r>
  <r>
    <d v="2025-03-25T00:00:00"/>
    <x v="87"/>
    <x v="24"/>
    <s v="การ์เซียส์ฟิช 1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d v="2025-03-25T00:00:00"/>
    <x v="87"/>
    <x v="24"/>
    <s v="กัสโซ่ฟีด 101-102"/>
    <n v="21"/>
    <n v="37"/>
    <s v="ขาว"/>
    <s v="ใส"/>
    <n v="100"/>
    <s v="±"/>
    <n v="5"/>
    <s v="บิด"/>
    <n v="22"/>
    <n v="40"/>
    <n v="40"/>
    <n v="0"/>
    <n v="0"/>
    <n v="0"/>
    <s v="300กระสอบแบนเต็มใบ "/>
    <x v="20"/>
    <n v="5000"/>
    <n v="5225"/>
    <n v="0"/>
    <n v="5400"/>
    <n v="0"/>
    <x v="15"/>
    <n v="0"/>
    <n v="0"/>
    <n v="0"/>
    <n v="0"/>
    <n v="0"/>
    <n v="0"/>
  </r>
  <r>
    <d v="2025-03-25T00:00:00"/>
    <x v="88"/>
    <x v="24"/>
    <s v="กัสโซ่ฟีด 103SM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00"/>
    <n v="0"/>
    <x v="15"/>
    <n v="0"/>
    <n v="0"/>
    <n v="0"/>
    <n v="0"/>
    <n v="0"/>
    <n v="0"/>
  </r>
  <r>
    <d v="2025-03-25T00:00:00"/>
    <x v="88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0"/>
    <n v="5250"/>
    <x v="15"/>
    <n v="5378.4500000000007"/>
    <n v="5378.4500000000007"/>
    <n v="0"/>
    <n v="5378.4500000000007"/>
    <n v="0"/>
    <n v="0"/>
  </r>
  <r>
    <d v="2025-03-25T00:00:00"/>
    <x v="89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d v="2025-03-25T00:00:00"/>
    <x v="89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0"/>
    <n v="5250"/>
    <x v="15"/>
    <n v="5378.4500000000007"/>
    <n v="5378.4500000000007"/>
    <n v="0"/>
    <n v="5378.4500000000007"/>
    <n v="0"/>
    <n v="0"/>
  </r>
  <r>
    <d v="2025-04-02T00:00:00"/>
    <x v="90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5"/>
    <n v="5378.4500000000007"/>
    <n v="5378.4500000000007"/>
    <n v="0"/>
    <n v="5378.4500000000007"/>
    <n v="0"/>
    <n v="0"/>
  </r>
  <r>
    <d v="2024-12-02T00:00:00"/>
    <x v="91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s v="ประมาณการ"/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6"/>
    <n v="5000"/>
    <n v="0"/>
    <n v="5000"/>
    <n v="0"/>
    <n v="5250"/>
    <x v="15"/>
    <n v="5378.4500000000007"/>
    <n v="0"/>
    <n v="5378.4500000000007"/>
    <n v="0"/>
    <n v="5378.4500000000007"/>
    <n v="0"/>
  </r>
  <r>
    <s v="ประมาณการ"/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6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d v="2024-12-05T00:00:00"/>
    <x v="9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d v="2024-12-05T00:00:00"/>
    <x v="9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d v="2025-02-05T00:00:00"/>
    <x v="94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d v="2025-02-05T00:00:00"/>
    <x v="86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d v="2025-01-10T00:00:00"/>
    <x v="95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96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d v="2023-05-20T00:00:00"/>
    <x v="97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90117.72999999998"/>
    <n v="88472.010000000009"/>
    <n v="101645.72000000002"/>
    <n v="88472.010000000009"/>
    <n v="101645.72000000002"/>
    <s v="ระบุในSD"/>
  </r>
  <r>
    <d v="2025-03-04T00:00:00"/>
    <x v="98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d v="2025-03-04T00:00:00"/>
    <x v="98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6"/>
    <n v="268368"/>
    <n v="15939"/>
    <n v="252429"/>
    <n v="21430"/>
    <n v="259284.90000000002"/>
    <x v="16"/>
    <n v="257176.91376300002"/>
    <n v="84469"/>
    <n v="172707.91376300002"/>
    <n v="0"/>
    <n v="257176.91376300002"/>
    <n v="0"/>
  </r>
  <r>
    <d v="2025-03-04T00:00:00"/>
    <x v="98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84469"/>
    <n v="3551017.1337629999"/>
    <n v="0"/>
    <n v="3635486.1337629999"/>
    <s v="ระบุในSD"/>
  </r>
  <r>
    <d v="2025-04-02T00:00:00"/>
    <x v="99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5"/>
    <n v="5000"/>
    <n v="0"/>
    <n v="5000"/>
    <n v="0"/>
    <n v="5250"/>
    <x v="17"/>
    <n v="5518.15"/>
    <n v="5518.15"/>
    <n v="0"/>
    <n v="5518.15"/>
    <n v="0"/>
    <s v="ห้ามเกิน-ขาดได้5%"/>
  </r>
  <r>
    <d v="2025-03-27T00:00:00"/>
    <x v="100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d v="2025-04-01T00:00:00"/>
    <x v="101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s v="ประมาณการ"/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7000"/>
    <n v="0"/>
    <n v="7000"/>
    <n v="0"/>
    <n v="7350"/>
    <x v="17"/>
    <n v="6943.09"/>
    <n v="0"/>
    <n v="6943.09"/>
    <n v="0"/>
    <n v="0"/>
    <n v="0"/>
  </r>
  <r>
    <s v="ประมาณการ"/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6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3"/>
    <x v="9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6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51856.640000000007"/>
    <n v="15751.1"/>
    <n v="36105.54"/>
    <n v="5518.15"/>
    <n v="4959.3500000000004"/>
    <s v="ระบุในSD"/>
  </r>
  <r>
    <d v="2025-04-02T00:00:00"/>
    <x v="102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d v="2025-04-01T00:00:00"/>
    <x v="101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d v="2025-04-02T00:00:00"/>
    <x v="103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11"/>
    <n v="8000"/>
    <n v="0"/>
    <n v="8000"/>
    <n v="0"/>
    <n v="8400"/>
    <x v="20"/>
    <n v="8605.52"/>
    <n v="1037"/>
    <n v="7568.52"/>
    <n v="0"/>
    <n v="8605.52"/>
    <s v="ขาด-เกิน5%"/>
  </r>
  <r>
    <d v="2025-04-02T00:00:00"/>
    <x v="104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d v="2025-03-11T00:00:00"/>
    <x v="105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106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d v="2024-11-05T00:00:00"/>
    <x v="106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d v="2024-11-05T00:00:00"/>
    <x v="106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d v="2025-03-22T00:00:00"/>
    <x v="107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0"/>
    <n v="4563"/>
    <n v="0"/>
    <n v="4563"/>
    <n v="0"/>
    <n v="0"/>
    <x v="23"/>
    <n v="5163.3539099999998"/>
    <n v="0"/>
    <n v="5163.3539099999998"/>
    <n v="0"/>
    <n v="0"/>
    <n v="0"/>
  </r>
  <r>
    <d v="2025-03-31T00:00:00"/>
    <x v="108"/>
    <x v="30"/>
    <s v="ไก่ชน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d v="2025-03-27T00:00:00"/>
    <x v="100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s v="ประมาณการ"/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s v="ประมาณการ"/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d v="2025-04-03T00:00:00"/>
    <x v="4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7"/>
    <n v="10000"/>
    <n v="3000"/>
    <n v="7000"/>
    <n v="0"/>
    <n v="7350"/>
    <x v="24"/>
    <n v="8703.31"/>
    <n v="0"/>
    <n v="8703.31"/>
    <n v="0"/>
    <n v="8703.31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s v="ประมาณการ"/>
    <x v="4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0"/>
    <x v="25"/>
    <n v="12433.3"/>
    <n v="6278"/>
    <n v="6155.2999999999993"/>
    <n v="0"/>
    <n v="0"/>
    <n v="0"/>
  </r>
  <r>
    <s v="ประมาณการ"/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d v="2025-03-28T00:00:00"/>
    <x v="109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d v="2025-03-07T00:00:00"/>
    <x v="110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30000"/>
    <n v="3848"/>
    <n v="26152"/>
    <n v="0"/>
    <n v="27459.600000000002"/>
    <x v="26"/>
    <n v="32515.566159999998"/>
    <n v="32142"/>
    <n v="373.56615999999849"/>
    <n v="0"/>
    <n v="32515.566159999998"/>
    <s v="ห้ามขาด-เกินได้5%"/>
  </r>
  <r>
    <d v="2025-03-07T00:00:00"/>
    <x v="111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d v="2025-03-07T00:00:00"/>
    <x v="112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6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s v="ประมาณการ"/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45818.630000000005"/>
    <n v="99839.966159999982"/>
    <n v="13676.630000000001"/>
    <n v="131981.96615999998"/>
    <s v="ระบุในSD"/>
  </r>
  <r>
    <d v="2025-04-02T00:00:00"/>
    <x v="113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0"/>
    <n v="50000"/>
    <n v="0"/>
    <n v="52500"/>
    <x v="27"/>
    <n v="59372.5"/>
    <n v="4036"/>
    <n v="55336.5"/>
    <n v="0"/>
    <n v="0"/>
    <n v="0"/>
  </r>
  <r>
    <s v="ประมาณการ"/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20000"/>
    <n v="0"/>
    <n v="20000"/>
    <n v="0"/>
    <n v="0"/>
    <x v="27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4036"/>
    <n v="82438.3"/>
    <n v="0"/>
    <n v="27101.800000000003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60736-C47B-4F46-B774-7ABA9ED46D4B}" name="PivotTable2" cacheId="3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3">
        <item h="1" x="1"/>
        <item x="91"/>
        <item x="26"/>
        <item x="7"/>
        <item x="57"/>
        <item x="58"/>
        <item x="90"/>
        <item x="56"/>
        <item x="59"/>
        <item x="2"/>
        <item x="98"/>
        <item x="17"/>
        <item x="54"/>
        <item x="51"/>
        <item x="50"/>
        <item x="55"/>
        <item x="53"/>
        <item x="52"/>
        <item x="48"/>
        <item x="82"/>
        <item x="100"/>
        <item x="83"/>
        <item x="84"/>
        <item x="18"/>
        <item x="36"/>
        <item x="19"/>
        <item x="32"/>
        <item x="37"/>
        <item x="29"/>
        <item x="20"/>
        <item x="28"/>
        <item x="61"/>
        <item x="89"/>
        <item x="43"/>
        <item x="47"/>
        <item x="23"/>
        <item x="6"/>
        <item x="25"/>
        <item x="49"/>
        <item x="60"/>
        <item x="77"/>
        <item x="101"/>
        <item x="3"/>
        <item x="4"/>
        <item x="5"/>
        <item x="8"/>
        <item x="9"/>
        <item x="10"/>
        <item x="11"/>
        <item x="12"/>
        <item x="13"/>
        <item x="15"/>
        <item x="16"/>
        <item x="33"/>
        <item x="21"/>
        <item x="24"/>
        <item x="22"/>
        <item x="27"/>
        <item x="31"/>
        <item x="30"/>
        <item x="34"/>
        <item x="35"/>
        <item x="40"/>
        <item x="41"/>
        <item x="42"/>
        <item x="44"/>
        <item x="45"/>
        <item x="46"/>
        <item x="66"/>
        <item x="62"/>
        <item x="72"/>
        <item x="64"/>
        <item x="65"/>
        <item x="67"/>
        <item x="68"/>
        <item x="69"/>
        <item x="70"/>
        <item x="71"/>
        <item x="63"/>
        <item x="73"/>
        <item x="79"/>
        <item x="80"/>
        <item x="81"/>
        <item x="87"/>
        <item x="88"/>
        <item x="92"/>
        <item x="96"/>
        <item x="99"/>
        <item x="0"/>
        <item x="14"/>
        <item x="38"/>
        <item x="39"/>
        <item x="74"/>
        <item x="75"/>
        <item x="76"/>
        <item x="78"/>
        <item x="85"/>
        <item x="86"/>
        <item x="93"/>
        <item x="94"/>
        <item x="95"/>
        <item x="97"/>
        <item t="default"/>
      </items>
    </pivotField>
    <pivotField axis="axisRow" compact="0" outline="0" subtotalTop="0" showAll="0">
      <items count="39">
        <item x="1"/>
        <item x="3"/>
        <item x="14"/>
        <item x="22"/>
        <item x="18"/>
        <item x="32"/>
        <item x="19"/>
        <item x="8"/>
        <item x="10"/>
        <item x="12"/>
        <item x="13"/>
        <item x="24"/>
        <item x="34"/>
        <item x="11"/>
        <item x="29"/>
        <item x="33"/>
        <item x="21"/>
        <item x="37"/>
        <item x="35"/>
        <item x="15"/>
        <item x="9"/>
        <item x="6"/>
        <item x="28"/>
        <item x="20"/>
        <item x="2"/>
        <item x="4"/>
        <item x="5"/>
        <item x="16"/>
        <item x="17"/>
        <item x="25"/>
        <item x="30"/>
        <item x="31"/>
        <item x="36"/>
        <item x="0"/>
        <item x="7"/>
        <item x="23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45">
        <item h="1" x="2"/>
        <item h="1" x="15"/>
        <item h="1" x="29"/>
        <item h="1" x="8"/>
        <item h="1" x="4"/>
        <item h="1" x="5"/>
        <item h="1" x="16"/>
        <item x="3"/>
        <item x="17"/>
        <item x="9"/>
        <item x="18"/>
        <item x="10"/>
        <item x="19"/>
        <item x="11"/>
        <item x="20"/>
        <item x="12"/>
        <item x="21"/>
        <item x="13"/>
        <item x="0"/>
        <item x="14"/>
        <item x="22"/>
        <item x="6"/>
        <item x="23"/>
        <item x="24"/>
        <item x="25"/>
        <item x="28"/>
        <item x="7"/>
        <item x="26"/>
        <item x="2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2"/>
        <item x="1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9"/>
        <item x="18"/>
        <item x="17"/>
        <item x="15"/>
        <item x="20"/>
        <item x="21"/>
        <item x="22"/>
        <item x="23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/>
      <x v="33"/>
    </i>
    <i t="default">
      <x/>
    </i>
    <i>
      <x v="1"/>
      <x v="1"/>
    </i>
    <i t="default">
      <x v="1"/>
    </i>
    <i>
      <x v="4"/>
      <x v="1"/>
    </i>
    <i t="default">
      <x v="4"/>
    </i>
    <i>
      <x v="6"/>
      <x v="7"/>
    </i>
    <i r="1">
      <x v="34"/>
    </i>
    <i t="default">
      <x v="6"/>
    </i>
    <i>
      <x v="9"/>
      <x v="1"/>
    </i>
    <i r="1">
      <x v="6"/>
    </i>
    <i r="1">
      <x v="8"/>
    </i>
    <i t="default">
      <x v="9"/>
    </i>
    <i>
      <x v="10"/>
      <x v="2"/>
    </i>
    <i r="1">
      <x v="8"/>
    </i>
    <i r="1">
      <x v="9"/>
    </i>
    <i r="1">
      <x v="10"/>
    </i>
    <i r="1">
      <x v="19"/>
    </i>
    <i r="1">
      <x v="27"/>
    </i>
    <i r="1">
      <x v="28"/>
    </i>
    <i t="default">
      <x v="10"/>
    </i>
    <i>
      <x v="11"/>
      <x v="2"/>
    </i>
    <i t="default">
      <x v="11"/>
    </i>
    <i>
      <x v="12"/>
      <x v="3"/>
    </i>
    <i r="1">
      <x v="9"/>
    </i>
    <i r="1">
      <x v="11"/>
    </i>
    <i r="1">
      <x v="35"/>
    </i>
    <i t="default">
      <x v="12"/>
    </i>
    <i>
      <x v="16"/>
      <x v="5"/>
    </i>
    <i t="default">
      <x v="16"/>
    </i>
    <i>
      <x v="17"/>
      <x v="31"/>
    </i>
    <i t="default">
      <x v="17"/>
    </i>
    <i>
      <x v="18"/>
      <x v="36"/>
    </i>
    <i r="1">
      <x v="37"/>
    </i>
    <i t="default">
      <x v="18"/>
    </i>
    <i>
      <x v="21"/>
      <x v="3"/>
    </i>
    <i t="default">
      <x v="21"/>
    </i>
    <i>
      <x v="23"/>
      <x v="37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99">
      <pivotArea outline="0" collapsedLevelsAreSubtotals="1" fieldPosition="0"/>
    </format>
    <format dxfId="398">
      <pivotArea dataOnly="0" labelOnly="1" outline="0" axis="axisValues" fieldPosition="0"/>
    </format>
    <format dxfId="397">
      <pivotArea dataOnly="0" outline="0" fieldPosition="0">
        <references count="1">
          <reference field="25" count="0" defaultSubtotal="1"/>
        </references>
      </pivotArea>
    </format>
    <format dxfId="396">
      <pivotArea dataOnly="0" outline="0" fieldPosition="0">
        <references count="1">
          <reference field="25" count="0" defaultSubtotal="1"/>
        </references>
      </pivotArea>
    </format>
    <format dxfId="39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C0C0C-4C20-4217-91CD-DDED7AA46B45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x="97"/>
        <item h="1" x="3"/>
        <item x="51"/>
        <item x="55"/>
        <item x="96"/>
        <item x="54"/>
        <item x="56"/>
        <item x="4"/>
        <item x="106"/>
        <item x="48"/>
        <item x="50"/>
        <item x="49"/>
        <item x="17"/>
        <item x="53"/>
        <item x="91"/>
        <item x="92"/>
        <item x="93"/>
        <item x="52"/>
        <item x="95"/>
        <item x="20"/>
        <item x="47"/>
        <item x="45"/>
        <item x="19"/>
        <item x="94"/>
        <item x="86"/>
        <item x="46"/>
        <item x="39"/>
        <item x="25"/>
        <item x="44"/>
        <item x="0"/>
        <item x="2"/>
        <item x="7"/>
        <item x="8"/>
        <item x="9"/>
        <item x="10"/>
        <item x="11"/>
        <item x="12"/>
        <item x="13"/>
        <item x="14"/>
        <item x="15"/>
        <item x="16"/>
        <item x="22"/>
        <item x="18"/>
        <item x="42"/>
        <item x="21"/>
        <item x="23"/>
        <item x="24"/>
        <item x="27"/>
        <item x="28"/>
        <item x="32"/>
        <item x="33"/>
        <item x="34"/>
        <item x="26"/>
        <item x="35"/>
        <item x="37"/>
        <item x="38"/>
        <item x="40"/>
        <item x="41"/>
        <item x="43"/>
        <item x="61"/>
        <item x="76"/>
        <item x="74"/>
        <item x="57"/>
        <item x="64"/>
        <item x="58"/>
        <item x="60"/>
        <item x="59"/>
        <item x="62"/>
        <item x="65"/>
        <item x="71"/>
        <item x="63"/>
        <item x="69"/>
        <item x="73"/>
        <item x="75"/>
        <item x="68"/>
        <item x="66"/>
        <item x="70"/>
        <item x="77"/>
        <item x="72"/>
        <item x="67"/>
        <item x="79"/>
        <item x="80"/>
        <item x="81"/>
        <item x="82"/>
        <item x="84"/>
        <item x="85"/>
        <item x="87"/>
        <item x="88"/>
        <item x="89"/>
        <item x="98"/>
        <item x="100"/>
        <item x="105"/>
        <item x="107"/>
        <item x="110"/>
        <item x="111"/>
        <item x="112"/>
        <item h="1" x="103"/>
        <item h="1" x="109"/>
        <item h="1" x="5"/>
        <item h="1" x="6"/>
        <item h="1" x="29"/>
        <item h="1" x="30"/>
        <item h="1" x="31"/>
        <item h="1" x="36"/>
        <item h="1" x="78"/>
        <item h="1" x="83"/>
        <item h="1" x="90"/>
        <item h="1" x="99"/>
        <item h="1" x="101"/>
        <item h="1" x="102"/>
        <item h="1" x="104"/>
        <item h="1" x="108"/>
        <item h="1" x="11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8"/>
        <item x="25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0"/>
        <item h="1" x="15"/>
        <item h="1" x="20"/>
        <item h="1" x="5"/>
        <item h="1" x="0"/>
        <item h="1" x="17"/>
        <item h="1" x="8"/>
        <item h="1" x="13"/>
        <item h="1" x="18"/>
        <item h="1" x="21"/>
        <item h="1" x="7"/>
        <item h="1" x="9"/>
        <item h="1" x="11"/>
        <item h="1" x="12"/>
        <item h="1" x="16"/>
        <item h="1" x="4"/>
        <item h="1" x="36"/>
        <item h="1" x="19"/>
        <item h="1"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7">
    <i>
      <x v="7"/>
    </i>
    <i>
      <x v="13"/>
    </i>
    <i>
      <x v="14"/>
    </i>
    <i>
      <x v="17"/>
    </i>
    <i>
      <x v="19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6">
    <format dxfId="394">
      <pivotArea outline="0" collapsedLevelsAreSubtotals="1" fieldPosition="0"/>
    </format>
    <format dxfId="393">
      <pivotArea dataOnly="0" labelOnly="1" outline="0" axis="axisValues" fieldPosition="0"/>
    </format>
    <format dxfId="392">
      <pivotArea dataOnly="0" outline="0" fieldPosition="0">
        <references count="1">
          <reference field="25" count="0" defaultSubtotal="1"/>
        </references>
      </pivotArea>
    </format>
    <format dxfId="391">
      <pivotArea dataOnly="0" outline="0" fieldPosition="0">
        <references count="1">
          <reference field="25" count="0" defaultSubtotal="1"/>
        </references>
      </pivotArea>
    </format>
    <format dxfId="390">
      <pivotArea dataOnly="0" outline="0" fieldPosition="0">
        <references count="1">
          <reference field="25" count="0" defaultSubtotal="1"/>
        </references>
      </pivotArea>
    </format>
    <format dxfId="389">
      <pivotArea outline="0" fieldPosition="0">
        <references count="2">
          <reference field="4294967294" count="1" selected="0">
            <x v="4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4E17C-19EA-4331-BAF5-9743274D95DE}" name="PivotTable2" cacheId="3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3">
        <item h="1" x="1"/>
        <item x="91"/>
        <item x="26"/>
        <item h="1" x="7"/>
        <item x="57"/>
        <item x="58"/>
        <item x="90"/>
        <item x="56"/>
        <item x="59"/>
        <item x="2"/>
        <item x="98"/>
        <item x="17"/>
        <item x="54"/>
        <item x="51"/>
        <item x="50"/>
        <item x="55"/>
        <item x="53"/>
        <item x="52"/>
        <item x="48"/>
        <item x="82"/>
        <item x="100"/>
        <item x="83"/>
        <item x="84"/>
        <item x="18"/>
        <item x="36"/>
        <item x="19"/>
        <item x="32"/>
        <item x="37"/>
        <item x="29"/>
        <item x="20"/>
        <item x="28"/>
        <item x="61"/>
        <item x="89"/>
        <item x="43"/>
        <item x="47"/>
        <item x="23"/>
        <item h="1" x="6"/>
        <item h="1" x="25"/>
        <item h="1" x="49"/>
        <item h="1" x="60"/>
        <item h="1" x="77"/>
        <item h="1" x="101"/>
        <item h="1" x="3"/>
        <item h="1" x="4"/>
        <item h="1" x="5"/>
        <item h="1" x="8"/>
        <item h="1" x="9"/>
        <item h="1" x="10"/>
        <item h="1" x="11"/>
        <item h="1" x="12"/>
        <item h="1" x="13"/>
        <item h="1" x="15"/>
        <item h="1" x="16"/>
        <item h="1" x="33"/>
        <item h="1" x="21"/>
        <item h="1" x="24"/>
        <item h="1" x="22"/>
        <item h="1" x="27"/>
        <item h="1" x="31"/>
        <item h="1" x="30"/>
        <item h="1" x="34"/>
        <item h="1" x="35"/>
        <item h="1" x="40"/>
        <item h="1" x="41"/>
        <item h="1" x="42"/>
        <item h="1" x="44"/>
        <item h="1" x="45"/>
        <item h="1" x="46"/>
        <item h="1" x="66"/>
        <item h="1" x="62"/>
        <item h="1" x="72"/>
        <item h="1" x="64"/>
        <item h="1" x="65"/>
        <item h="1" x="67"/>
        <item h="1" x="68"/>
        <item h="1" x="69"/>
        <item h="1" x="70"/>
        <item h="1" x="71"/>
        <item h="1" x="63"/>
        <item h="1" x="73"/>
        <item h="1" x="79"/>
        <item h="1" x="80"/>
        <item h="1" x="81"/>
        <item h="1" x="87"/>
        <item h="1" x="88"/>
        <item h="1" x="92"/>
        <item h="1" x="96"/>
        <item h="1" x="99"/>
        <item h="1" x="0"/>
        <item h="1" x="14"/>
        <item h="1" x="38"/>
        <item h="1" x="39"/>
        <item h="1" x="74"/>
        <item h="1" x="75"/>
        <item h="1" x="76"/>
        <item h="1" x="78"/>
        <item h="1" x="85"/>
        <item h="1" x="86"/>
        <item h="1" x="93"/>
        <item h="1" x="94"/>
        <item h="1" x="95"/>
        <item h="1" x="97"/>
        <item t="default"/>
      </items>
    </pivotField>
    <pivotField axis="axisRow" compact="0" outline="0" subtotalTop="0" showAll="0">
      <items count="39">
        <item x="1"/>
        <item x="3"/>
        <item x="14"/>
        <item x="22"/>
        <item x="18"/>
        <item x="32"/>
        <item x="19"/>
        <item x="8"/>
        <item x="10"/>
        <item x="12"/>
        <item x="13"/>
        <item x="24"/>
        <item x="34"/>
        <item x="11"/>
        <item x="29"/>
        <item x="33"/>
        <item x="21"/>
        <item x="37"/>
        <item x="6"/>
        <item x="35"/>
        <item x="9"/>
        <item x="15"/>
        <item x="28"/>
        <item x="20"/>
        <item x="2"/>
        <item x="4"/>
        <item x="5"/>
        <item x="16"/>
        <item x="17"/>
        <item x="25"/>
        <item x="30"/>
        <item x="31"/>
        <item x="36"/>
        <item x="0"/>
        <item x="7"/>
        <item x="23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45">
        <item x="2"/>
        <item h="1" x="15"/>
        <item h="1" x="29"/>
        <item h="1" x="8"/>
        <item h="1" x="4"/>
        <item h="1" x="5"/>
        <item h="1" x="16"/>
        <item h="1" x="3"/>
        <item h="1" x="17"/>
        <item h="1" x="9"/>
        <item h="1" x="18"/>
        <item h="1" x="10"/>
        <item h="1" x="19"/>
        <item h="1" x="11"/>
        <item h="1" x="20"/>
        <item h="1" x="12"/>
        <item h="1" x="21"/>
        <item h="1" x="13"/>
        <item h="1" x="0"/>
        <item h="1" x="14"/>
        <item h="1" x="22"/>
        <item h="1" x="6"/>
        <item h="1" x="23"/>
        <item h="1" x="24"/>
        <item h="1" x="25"/>
        <item h="1" x="28"/>
        <item h="1" x="7"/>
        <item h="1" x="26"/>
        <item h="1" x="2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2"/>
        <item x="1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9"/>
        <item x="18"/>
        <item x="17"/>
        <item x="15"/>
        <item x="20"/>
        <item x="21"/>
        <item x="22"/>
        <item x="23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5">
    <i>
      <x v="2"/>
      <x v="24"/>
    </i>
    <i t="default">
      <x v="2"/>
    </i>
    <i>
      <x v="5"/>
      <x v="8"/>
    </i>
    <i t="default">
      <x v="5"/>
    </i>
    <i>
      <x v="10"/>
      <x v="8"/>
    </i>
    <i r="1">
      <x v="9"/>
    </i>
    <i t="default">
      <x v="10"/>
    </i>
    <i>
      <x v="12"/>
      <x v="9"/>
    </i>
    <i r="1">
      <x v="10"/>
    </i>
    <i t="default">
      <x v="12"/>
    </i>
    <i>
      <x v="16"/>
      <x v="5"/>
    </i>
    <i t="default">
      <x v="16"/>
    </i>
    <i>
      <x v="21"/>
      <x v="3"/>
    </i>
    <i t="default">
      <x v="2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88">
      <pivotArea outline="0" collapsedLevelsAreSubtotals="1" fieldPosition="0"/>
    </format>
    <format dxfId="387">
      <pivotArea dataOnly="0" labelOnly="1" outline="0" axis="axisValues" fieldPosition="0"/>
    </format>
    <format dxfId="386">
      <pivotArea dataOnly="0" outline="0" fieldPosition="0">
        <references count="1">
          <reference field="25" count="0" defaultSubtotal="1"/>
        </references>
      </pivotArea>
    </format>
    <format dxfId="385">
      <pivotArea dataOnly="0" outline="0" fieldPosition="0">
        <references count="1">
          <reference field="25" count="0" defaultSubtotal="1"/>
        </references>
      </pivotArea>
    </format>
    <format dxfId="38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5AAB2-9F13-425D-B5B7-5C2260F2BFE3}" name="PivotTable2" cacheId="3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3">
        <item h="1" x="1"/>
        <item h="1" x="91"/>
        <item h="1" x="26"/>
        <item x="7"/>
        <item h="1" x="57"/>
        <item h="1" x="58"/>
        <item h="1" x="90"/>
        <item h="1" x="56"/>
        <item h="1" x="59"/>
        <item h="1" x="2"/>
        <item h="1" x="98"/>
        <item h="1" x="17"/>
        <item h="1" x="54"/>
        <item h="1" x="51"/>
        <item h="1" x="50"/>
        <item h="1" x="55"/>
        <item h="1" x="53"/>
        <item h="1" x="52"/>
        <item h="1" x="48"/>
        <item h="1" x="82"/>
        <item h="1" x="100"/>
        <item h="1" x="83"/>
        <item h="1" x="84"/>
        <item h="1" x="18"/>
        <item h="1" x="36"/>
        <item h="1" x="19"/>
        <item h="1" x="32"/>
        <item h="1" x="37"/>
        <item h="1" x="29"/>
        <item h="1" x="20"/>
        <item h="1" x="28"/>
        <item h="1" x="61"/>
        <item h="1" x="89"/>
        <item h="1" x="43"/>
        <item h="1" x="47"/>
        <item h="1" x="23"/>
        <item h="1" x="6"/>
        <item h="1" x="25"/>
        <item h="1" x="49"/>
        <item h="1" x="60"/>
        <item h="1" x="77"/>
        <item h="1" x="101"/>
        <item h="1" x="3"/>
        <item h="1" x="4"/>
        <item h="1" x="5"/>
        <item h="1" x="8"/>
        <item h="1" x="9"/>
        <item h="1" x="10"/>
        <item h="1" x="11"/>
        <item h="1" x="12"/>
        <item h="1" x="13"/>
        <item h="1" x="15"/>
        <item h="1" x="16"/>
        <item h="1" x="33"/>
        <item h="1" x="21"/>
        <item h="1" x="24"/>
        <item h="1" x="22"/>
        <item h="1" x="27"/>
        <item h="1" x="31"/>
        <item h="1" x="30"/>
        <item h="1" x="34"/>
        <item h="1" x="35"/>
        <item h="1" x="40"/>
        <item h="1" x="41"/>
        <item h="1" x="42"/>
        <item h="1" x="44"/>
        <item h="1" x="45"/>
        <item h="1" x="46"/>
        <item h="1" x="66"/>
        <item h="1" x="62"/>
        <item h="1" x="72"/>
        <item h="1" x="64"/>
        <item h="1" x="65"/>
        <item h="1" x="67"/>
        <item h="1" x="68"/>
        <item h="1" x="69"/>
        <item h="1" x="70"/>
        <item h="1" x="71"/>
        <item h="1" x="63"/>
        <item h="1" x="73"/>
        <item h="1" x="79"/>
        <item h="1" x="80"/>
        <item h="1" x="81"/>
        <item h="1" x="87"/>
        <item h="1" x="88"/>
        <item h="1" x="92"/>
        <item h="1" x="96"/>
        <item h="1" x="99"/>
        <item h="1" x="0"/>
        <item h="1" x="14"/>
        <item h="1" x="38"/>
        <item h="1" x="39"/>
        <item h="1" x="74"/>
        <item h="1" x="75"/>
        <item h="1" x="76"/>
        <item h="1" x="78"/>
        <item h="1" x="85"/>
        <item h="1" x="86"/>
        <item h="1" x="93"/>
        <item h="1" x="94"/>
        <item h="1" x="95"/>
        <item h="1" x="97"/>
        <item t="default"/>
      </items>
    </pivotField>
    <pivotField axis="axisRow" compact="0" outline="0" subtotalTop="0" showAll="0">
      <items count="39">
        <item x="1"/>
        <item x="3"/>
        <item x="14"/>
        <item x="22"/>
        <item x="18"/>
        <item x="32"/>
        <item x="19"/>
        <item x="8"/>
        <item x="10"/>
        <item x="12"/>
        <item x="13"/>
        <item x="24"/>
        <item x="34"/>
        <item x="11"/>
        <item x="29"/>
        <item x="33"/>
        <item x="21"/>
        <item x="37"/>
        <item x="35"/>
        <item x="15"/>
        <item x="9"/>
        <item x="6"/>
        <item x="28"/>
        <item x="20"/>
        <item x="2"/>
        <item x="4"/>
        <item x="5"/>
        <item x="16"/>
        <item x="17"/>
        <item x="25"/>
        <item x="30"/>
        <item x="31"/>
        <item x="36"/>
        <item x="0"/>
        <item x="7"/>
        <item x="23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45">
        <item x="2"/>
        <item h="1" x="15"/>
        <item h="1" x="29"/>
        <item h="1" x="8"/>
        <item h="1" x="4"/>
        <item h="1" x="5"/>
        <item h="1" x="16"/>
        <item h="1" x="3"/>
        <item h="1" x="17"/>
        <item h="1" x="9"/>
        <item h="1" x="18"/>
        <item h="1" x="10"/>
        <item h="1" x="19"/>
        <item h="1" x="11"/>
        <item h="1" x="20"/>
        <item h="1" x="12"/>
        <item h="1" x="21"/>
        <item h="1" x="13"/>
        <item h="1" x="0"/>
        <item h="1" x="14"/>
        <item h="1" x="22"/>
        <item h="1" x="6"/>
        <item h="1" x="23"/>
        <item h="1" x="24"/>
        <item h="1" x="25"/>
        <item h="1" x="28"/>
        <item h="1" x="7"/>
        <item h="1" x="26"/>
        <item h="1" x="27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2"/>
        <item x="1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9"/>
        <item x="18"/>
        <item x="17"/>
        <item x="15"/>
        <item x="20"/>
        <item x="21"/>
        <item x="22"/>
        <item x="23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8">
    <i>
      <x v="4"/>
      <x v="1"/>
    </i>
    <i t="default">
      <x v="4"/>
    </i>
    <i>
      <x v="7"/>
      <x v="20"/>
    </i>
    <i t="default">
      <x v="7"/>
    </i>
    <i>
      <x v="8"/>
      <x v="13"/>
    </i>
    <i t="default">
      <x v="8"/>
    </i>
    <i>
      <x v="9"/>
      <x v="8"/>
    </i>
    <i t="default">
      <x v="9"/>
    </i>
    <i>
      <x v="10"/>
      <x v="4"/>
    </i>
    <i r="1">
      <x v="19"/>
    </i>
    <i t="default">
      <x v="10"/>
    </i>
    <i>
      <x v="12"/>
      <x v="3"/>
    </i>
    <i r="1">
      <x v="11"/>
    </i>
    <i t="default">
      <x v="12"/>
    </i>
    <i>
      <x v="13"/>
      <x v="13"/>
    </i>
    <i t="default">
      <x v="13"/>
    </i>
    <i>
      <x v="18"/>
      <x v="14"/>
    </i>
    <i r="1">
      <x v="22"/>
    </i>
    <i t="default">
      <x v="18"/>
    </i>
    <i>
      <x v="19"/>
      <x v="12"/>
    </i>
    <i r="1">
      <x v="15"/>
    </i>
    <i r="1">
      <x v="18"/>
    </i>
    <i t="default">
      <x v="19"/>
    </i>
    <i>
      <x v="20"/>
      <x v="3"/>
    </i>
    <i t="default">
      <x v="20"/>
    </i>
    <i>
      <x v="21"/>
      <x v="3"/>
    </i>
    <i t="default"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83">
      <pivotArea outline="0" collapsedLevelsAreSubtotals="1" fieldPosition="0"/>
    </format>
    <format dxfId="382">
      <pivotArea dataOnly="0" labelOnly="1" outline="0" axis="axisValues" fieldPosition="0"/>
    </format>
    <format dxfId="381">
      <pivotArea dataOnly="0" outline="0" fieldPosition="0">
        <references count="1">
          <reference field="25" count="0" defaultSubtotal="1"/>
        </references>
      </pivotArea>
    </format>
    <format dxfId="380">
      <pivotArea dataOnly="0" outline="0" fieldPosition="0">
        <references count="1">
          <reference field="25" count="0" defaultSubtotal="1"/>
        </references>
      </pivotArea>
    </format>
    <format dxfId="37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BADF7-A24E-450E-AE2A-A1E0B53E9938}" name="PivotTable2" cacheId="3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2"/>
        <item x="92"/>
        <item x="4"/>
        <item x="47"/>
        <item x="51"/>
        <item x="91"/>
        <item x="50"/>
        <item x="52"/>
        <item x="0"/>
        <item x="98"/>
        <item x="44"/>
        <item x="46"/>
        <item x="45"/>
        <item x="17"/>
        <item x="49"/>
        <item x="83"/>
        <item x="87"/>
        <item x="88"/>
        <item x="48"/>
        <item x="90"/>
        <item x="20"/>
        <item x="43"/>
        <item x="41"/>
        <item h="1" x="19"/>
        <item h="1" x="89"/>
        <item h="1" x="82"/>
        <item h="1" x="42"/>
        <item h="1" x="35"/>
        <item h="1" x="40"/>
        <item h="1" x="25"/>
        <item h="1" x="1"/>
        <item h="1" x="3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21"/>
        <item h="1" x="22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6"/>
        <item h="1" x="37"/>
        <item h="1" x="38"/>
        <item h="1" x="39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4"/>
        <item h="1" x="85"/>
        <item h="1" x="86"/>
        <item h="1" x="93"/>
        <item h="1" x="94"/>
        <item h="1" x="95"/>
        <item h="1" x="96"/>
        <item h="1" x="97"/>
        <item h="1" x="99"/>
        <item h="1" x="100"/>
        <item h="1" x="101"/>
        <item h="1" x="102"/>
        <item h="1" x="103"/>
        <item h="1" x="104"/>
        <item t="default"/>
      </items>
    </pivotField>
    <pivotField axis="axisPage" compact="0" outline="0" subtotalTop="0" showAll="0">
      <items count="43">
        <item x="2"/>
        <item x="13"/>
        <item x="24"/>
        <item x="22"/>
        <item x="38"/>
        <item x="17"/>
        <item x="9"/>
        <item x="15"/>
        <item x="19"/>
        <item x="21"/>
        <item x="27"/>
        <item x="40"/>
        <item x="16"/>
        <item x="8"/>
        <item x="30"/>
        <item x="25"/>
        <item x="41"/>
        <item x="34"/>
        <item x="39"/>
        <item x="14"/>
        <item x="20"/>
        <item x="32"/>
        <item x="23"/>
        <item x="4"/>
        <item x="10"/>
        <item x="33"/>
        <item x="0"/>
        <item x="1"/>
        <item x="3"/>
        <item x="5"/>
        <item x="6"/>
        <item x="7"/>
        <item x="11"/>
        <item x="12"/>
        <item x="18"/>
        <item x="26"/>
        <item x="28"/>
        <item x="29"/>
        <item x="31"/>
        <item x="35"/>
        <item x="36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x="4"/>
        <item h="1" x="3"/>
        <item h="1" x="7"/>
        <item h="1" x="0"/>
        <item h="1" x="13"/>
        <item h="1" x="10"/>
        <item h="1" x="14"/>
        <item h="1" x="19"/>
        <item h="1" x="5"/>
        <item h="1" x="1"/>
        <item h="1" x="15"/>
        <item h="1" x="8"/>
        <item h="1" x="11"/>
        <item h="1" x="16"/>
        <item h="1" x="20"/>
        <item h="1" x="17"/>
        <item h="1" x="9"/>
        <item h="1" x="21"/>
        <item h="1" x="22"/>
        <item h="1" x="23"/>
        <item h="1" x="35"/>
        <item h="1" x="18"/>
        <item h="1" x="6"/>
        <item h="1" x="24"/>
        <item h="1" x="25"/>
        <item h="1" x="26"/>
        <item h="1" x="27"/>
        <item h="1" x="28"/>
        <item h="1" x="29"/>
        <item h="1" x="31"/>
        <item h="1" x="30"/>
        <item h="1" x="12"/>
        <item h="1" x="32"/>
        <item h="1" x="33"/>
        <item h="1" x="34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2"/>
        <item x="1"/>
        <item x="3"/>
        <item x="4"/>
        <item x="6"/>
        <item x="8"/>
        <item x="5"/>
        <item x="7"/>
        <item x="9"/>
        <item x="10"/>
        <item x="12"/>
        <item x="11"/>
        <item x="14"/>
        <item x="13"/>
        <item x="15"/>
        <item x="21"/>
        <item x="20"/>
        <item x="19"/>
        <item x="16"/>
        <item x="22"/>
        <item x="23"/>
        <item x="24"/>
        <item x="25"/>
        <item x="18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2"/>
    </i>
    <i>
      <x v="10"/>
    </i>
    <i>
      <x v="12"/>
    </i>
    <i>
      <x v="13"/>
    </i>
    <i>
      <x v="16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11">
    <format dxfId="475">
      <pivotArea outline="0" collapsedLevelsAreSubtotals="1" fieldPosition="0"/>
    </format>
    <format dxfId="474">
      <pivotArea dataOnly="0" labelOnly="1" outline="0" axis="axisValues" fieldPosition="0"/>
    </format>
    <format dxfId="473">
      <pivotArea dataOnly="0" outline="0" fieldPosition="0">
        <references count="1">
          <reference field="25" count="0" defaultSubtotal="1"/>
        </references>
      </pivotArea>
    </format>
    <format dxfId="472">
      <pivotArea dataOnly="0" outline="0" fieldPosition="0">
        <references count="1">
          <reference field="25" count="0" defaultSubtotal="1"/>
        </references>
      </pivotArea>
    </format>
    <format dxfId="471">
      <pivotArea dataOnly="0" outline="0" fieldPosition="0">
        <references count="1">
          <reference field="25" count="0" defaultSubtotal="1"/>
        </references>
      </pivotArea>
    </format>
    <format dxfId="470">
      <pivotArea outline="0" fieldPosition="0">
        <references count="1">
          <reference field="4294967294" count="1" selected="0">
            <x v="4"/>
          </reference>
        </references>
      </pivotArea>
    </format>
    <format dxfId="469">
      <pivotArea outline="0" fieldPosition="0">
        <references count="2">
          <reference field="4294967294" count="1" selected="0">
            <x v="4"/>
          </reference>
          <reference field="25" count="8" selected="0">
            <x v="5"/>
            <x v="7"/>
            <x v="11"/>
            <x v="12"/>
            <x v="13"/>
            <x v="14"/>
            <x v="19"/>
            <x v="20"/>
          </reference>
        </references>
      </pivotArea>
    </format>
    <format dxfId="468">
      <pivotArea outline="0" fieldPosition="0">
        <references count="2">
          <reference field="4294967294" count="1" selected="0">
            <x v="4"/>
          </reference>
          <reference field="25" count="8" selected="0">
            <x v="5"/>
            <x v="7"/>
            <x v="11"/>
            <x v="12"/>
            <x v="13"/>
            <x v="14"/>
            <x v="19"/>
            <x v="20"/>
          </reference>
        </references>
      </pivotArea>
    </format>
    <format dxfId="467">
      <pivotArea outline="0" fieldPosition="0">
        <references count="2">
          <reference field="4294967294" count="1" selected="0">
            <x v="5"/>
          </reference>
          <reference field="25" count="9" selected="0">
            <x v="5"/>
            <x v="7"/>
            <x v="11"/>
            <x v="12"/>
            <x v="13"/>
            <x v="14"/>
            <x v="19"/>
            <x v="20"/>
            <x v="22"/>
          </reference>
        </references>
      </pivotArea>
    </format>
    <format dxfId="466">
      <pivotArea outline="0" fieldPosition="0">
        <references count="2">
          <reference field="4294967294" count="1" selected="0">
            <x v="5"/>
          </reference>
          <reference field="25" count="1" selected="0">
            <x v="7"/>
          </reference>
        </references>
      </pivotArea>
    </format>
    <format dxfId="465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B94F7-C490-4239-9A7C-B6A8147905D0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H7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x="97"/>
        <item x="3"/>
        <item x="51"/>
        <item x="55"/>
        <item x="96"/>
        <item x="54"/>
        <item x="56"/>
        <item x="4"/>
        <item x="106"/>
        <item x="48"/>
        <item x="50"/>
        <item x="49"/>
        <item x="17"/>
        <item x="53"/>
        <item x="91"/>
        <item x="92"/>
        <item x="93"/>
        <item x="52"/>
        <item x="95"/>
        <item x="20"/>
        <item x="47"/>
        <item x="45"/>
        <item x="19"/>
        <item x="94"/>
        <item x="86"/>
        <item x="46"/>
        <item x="39"/>
        <item x="44"/>
        <item x="25"/>
        <item x="0"/>
        <item x="2"/>
        <item x="7"/>
        <item x="8"/>
        <item x="9"/>
        <item x="10"/>
        <item x="11"/>
        <item x="12"/>
        <item x="13"/>
        <item x="14"/>
        <item x="15"/>
        <item x="16"/>
        <item x="18"/>
        <item x="21"/>
        <item x="22"/>
        <item x="23"/>
        <item x="24"/>
        <item x="26"/>
        <item x="27"/>
        <item x="28"/>
        <item x="32"/>
        <item x="33"/>
        <item x="34"/>
        <item x="35"/>
        <item x="37"/>
        <item x="38"/>
        <item x="40"/>
        <item x="41"/>
        <item x="42"/>
        <item x="43"/>
        <item x="57"/>
        <item x="64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4"/>
        <item x="85"/>
        <item x="87"/>
        <item x="88"/>
        <item x="89"/>
        <item x="98"/>
        <item x="100"/>
        <item x="103"/>
        <item x="105"/>
        <item x="107"/>
        <item x="109"/>
        <item x="110"/>
        <item x="111"/>
        <item x="112"/>
        <item x="5"/>
        <item x="6"/>
        <item x="29"/>
        <item x="30"/>
        <item x="31"/>
        <item x="36"/>
        <item x="78"/>
        <item x="83"/>
        <item x="90"/>
        <item x="99"/>
        <item x="101"/>
        <item x="102"/>
        <item x="104"/>
        <item x="108"/>
        <item x="113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5"/>
        <item x="28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0"/>
        <item x="15"/>
        <item x="20"/>
        <item x="5"/>
        <item x="0"/>
        <item x="17"/>
        <item x="8"/>
        <item x="13"/>
        <item x="18"/>
        <item x="21"/>
        <item x="7"/>
        <item x="9"/>
        <item x="11"/>
        <item x="12"/>
        <item x="16"/>
        <item x="4"/>
        <item x="36"/>
        <item x="19"/>
        <item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2">
    <i>
      <x/>
      <x v="26"/>
    </i>
    <i t="default">
      <x/>
    </i>
    <i>
      <x v="1"/>
      <x v="28"/>
    </i>
    <i t="default">
      <x v="1"/>
    </i>
    <i>
      <x v="2"/>
      <x v="1"/>
    </i>
    <i t="default">
      <x v="2"/>
    </i>
    <i>
      <x v="4"/>
      <x v="29"/>
    </i>
    <i t="default">
      <x v="4"/>
    </i>
    <i>
      <x v="5"/>
      <x v="40"/>
    </i>
    <i t="default">
      <x v="5"/>
    </i>
    <i>
      <x v="6"/>
      <x v="1"/>
    </i>
    <i t="default">
      <x v="6"/>
    </i>
    <i>
      <x v="7"/>
      <x v="7"/>
    </i>
    <i t="default">
      <x v="7"/>
    </i>
    <i>
      <x v="8"/>
      <x v="6"/>
    </i>
    <i r="1">
      <x v="24"/>
    </i>
    <i r="1">
      <x v="32"/>
    </i>
    <i t="default">
      <x v="8"/>
    </i>
    <i>
      <x v="9"/>
      <x v="19"/>
    </i>
    <i t="default">
      <x v="9"/>
    </i>
    <i>
      <x v="10"/>
      <x v="12"/>
    </i>
    <i t="default">
      <x v="10"/>
    </i>
    <i>
      <x v="12"/>
      <x v="1"/>
    </i>
    <i r="1">
      <x v="5"/>
    </i>
    <i r="1">
      <x v="7"/>
    </i>
    <i t="default">
      <x v="12"/>
    </i>
    <i>
      <x v="13"/>
      <x v="7"/>
    </i>
    <i r="1">
      <x v="8"/>
    </i>
    <i r="1">
      <x v="9"/>
    </i>
    <i r="1">
      <x v="20"/>
    </i>
    <i t="default">
      <x v="13"/>
    </i>
    <i>
      <x v="14"/>
      <x v="2"/>
    </i>
    <i r="1">
      <x v="8"/>
    </i>
    <i r="1">
      <x v="9"/>
    </i>
    <i r="1">
      <x v="10"/>
    </i>
    <i r="1">
      <x v="15"/>
    </i>
    <i r="1">
      <x v="22"/>
    </i>
    <i r="1">
      <x v="34"/>
    </i>
    <i t="default">
      <x v="14"/>
    </i>
    <i>
      <x v="15"/>
      <x v="12"/>
    </i>
    <i r="1">
      <x v="19"/>
    </i>
    <i r="1">
      <x v="31"/>
    </i>
    <i t="default">
      <x v="15"/>
    </i>
    <i>
      <x v="16"/>
      <x v="35"/>
    </i>
    <i t="default">
      <x v="16"/>
    </i>
    <i>
      <x v="19"/>
      <x v="38"/>
    </i>
    <i r="1">
      <x v="39"/>
    </i>
    <i t="default">
      <x v="19"/>
    </i>
    <i>
      <x v="20"/>
      <x v="13"/>
    </i>
    <i r="1">
      <x v="14"/>
    </i>
    <i r="1">
      <x v="17"/>
    </i>
    <i r="1">
      <x v="21"/>
    </i>
    <i r="1">
      <x v="25"/>
    </i>
    <i r="1">
      <x v="36"/>
    </i>
    <i t="default">
      <x v="20"/>
    </i>
    <i>
      <x v="21"/>
      <x v="14"/>
    </i>
    <i r="1">
      <x v="18"/>
    </i>
    <i t="default">
      <x v="21"/>
    </i>
    <i>
      <x v="22"/>
      <x v="41"/>
    </i>
    <i t="default">
      <x v="22"/>
    </i>
    <i>
      <x v="23"/>
      <x v="2"/>
    </i>
    <i t="default">
      <x v="23"/>
    </i>
    <i>
      <x v="24"/>
      <x v="2"/>
    </i>
    <i t="default">
      <x v="24"/>
    </i>
    <i>
      <x v="25"/>
      <x v="2"/>
    </i>
    <i r="1">
      <x v="16"/>
    </i>
    <i t="default">
      <x v="25"/>
    </i>
    <i>
      <x v="26"/>
      <x v="36"/>
    </i>
    <i t="default">
      <x v="26"/>
    </i>
    <i>
      <x v="27"/>
      <x v="37"/>
    </i>
    <i t="default"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464">
      <pivotArea outline="0" collapsedLevelsAreSubtotals="1" fieldPosition="0"/>
    </format>
    <format dxfId="463">
      <pivotArea dataOnly="0" labelOnly="1" outline="0" axis="axisValues" fieldPosition="0"/>
    </format>
    <format dxfId="462">
      <pivotArea dataOnly="0" outline="0" fieldPosition="0">
        <references count="1">
          <reference field="25" count="0" defaultSubtotal="1"/>
        </references>
      </pivotArea>
    </format>
    <format dxfId="461">
      <pivotArea dataOnly="0" outline="0" fieldPosition="0">
        <references count="1">
          <reference field="25" count="0" defaultSubtotal="1"/>
        </references>
      </pivotArea>
    </format>
    <format dxfId="460">
      <pivotArea dataOnly="0" outline="0" fieldPosition="0">
        <references count="1">
          <reference field="25" count="0" defaultSubtotal="1"/>
        </references>
      </pivotArea>
    </format>
    <format dxfId="459">
      <pivotArea outline="0" fieldPosition="0">
        <references count="1">
          <reference field="4294967294" count="1" selected="0">
            <x v="3"/>
          </reference>
        </references>
      </pivotArea>
    </format>
    <format dxfId="458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457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456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2"/>
            <x v="13"/>
            <x v="14"/>
            <x v="15"/>
            <x v="20"/>
            <x v="21"/>
            <x v="24"/>
          </reference>
        </references>
      </pivotArea>
    </format>
    <format dxfId="455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454">
      <pivotArea outline="0" fieldPosition="0">
        <references count="2">
          <reference field="4294967294" count="1" selected="0">
            <x v="5"/>
          </reference>
          <reference field="25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EB969-4A40-4CE4-9A82-1F28AF7676DF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x="97"/>
        <item x="3"/>
        <item x="51"/>
        <item x="55"/>
        <item x="96"/>
        <item x="54"/>
        <item x="56"/>
        <item x="4"/>
        <item x="106"/>
        <item x="48"/>
        <item x="50"/>
        <item x="49"/>
        <item x="17"/>
        <item x="53"/>
        <item x="91"/>
        <item x="92"/>
        <item x="93"/>
        <item x="52"/>
        <item x="95"/>
        <item x="20"/>
        <item x="47"/>
        <item x="45"/>
        <item x="19"/>
        <item x="94"/>
        <item x="86"/>
        <item x="46"/>
        <item x="39"/>
        <item x="25"/>
        <item x="44"/>
        <item x="0"/>
        <item x="2"/>
        <item x="7"/>
        <item x="8"/>
        <item x="9"/>
        <item x="10"/>
        <item x="11"/>
        <item x="12"/>
        <item x="13"/>
        <item x="14"/>
        <item x="15"/>
        <item x="16"/>
        <item x="18"/>
        <item x="21"/>
        <item x="22"/>
        <item x="23"/>
        <item x="24"/>
        <item x="26"/>
        <item x="27"/>
        <item x="28"/>
        <item x="32"/>
        <item x="33"/>
        <item x="34"/>
        <item x="35"/>
        <item x="37"/>
        <item x="38"/>
        <item x="40"/>
        <item x="41"/>
        <item x="42"/>
        <item x="43"/>
        <item x="57"/>
        <item x="64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4"/>
        <item x="85"/>
        <item x="87"/>
        <item x="88"/>
        <item x="89"/>
        <item x="98"/>
        <item x="100"/>
        <item x="103"/>
        <item x="105"/>
        <item x="107"/>
        <item x="109"/>
        <item x="110"/>
        <item x="111"/>
        <item x="112"/>
        <item x="5"/>
        <item x="6"/>
        <item x="29"/>
        <item x="30"/>
        <item x="31"/>
        <item x="36"/>
        <item x="78"/>
        <item x="83"/>
        <item x="90"/>
        <item x="99"/>
        <item x="101"/>
        <item x="102"/>
        <item x="104"/>
        <item x="108"/>
        <item x="11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5"/>
        <item x="28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0"/>
        <item x="15"/>
        <item x="20"/>
        <item x="5"/>
        <item x="0"/>
        <item x="17"/>
        <item x="8"/>
        <item x="13"/>
        <item x="18"/>
        <item x="21"/>
        <item x="7"/>
        <item x="9"/>
        <item x="11"/>
        <item x="12"/>
        <item x="16"/>
        <item x="4"/>
        <item x="36"/>
        <item x="19"/>
        <item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453">
      <pivotArea outline="0" collapsedLevelsAreSubtotals="1" fieldPosition="0"/>
    </format>
    <format dxfId="452">
      <pivotArea dataOnly="0" labelOnly="1" outline="0" axis="axisValues" fieldPosition="0"/>
    </format>
    <format dxfId="451">
      <pivotArea dataOnly="0" outline="0" fieldPosition="0">
        <references count="1">
          <reference field="25" count="0" defaultSubtotal="1"/>
        </references>
      </pivotArea>
    </format>
    <format dxfId="450">
      <pivotArea dataOnly="0" outline="0" fieldPosition="0">
        <references count="1">
          <reference field="25" count="0" defaultSubtotal="1"/>
        </references>
      </pivotArea>
    </format>
    <format dxfId="449">
      <pivotArea dataOnly="0" outline="0" fieldPosition="0">
        <references count="1">
          <reference field="25" count="0" defaultSubtotal="1"/>
        </references>
      </pivotArea>
    </format>
    <format dxfId="448">
      <pivotArea outline="0" fieldPosition="0">
        <references count="1">
          <reference field="4294967294" count="1" selected="0">
            <x v="3"/>
          </reference>
        </references>
      </pivotArea>
    </format>
    <format dxfId="447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446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2"/>
            <x v="13"/>
            <x v="14"/>
            <x v="15"/>
            <x v="20"/>
            <x v="21"/>
          </reference>
        </references>
      </pivotArea>
    </format>
    <format dxfId="445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2"/>
            <x v="13"/>
            <x v="14"/>
            <x v="15"/>
            <x v="20"/>
            <x v="21"/>
            <x v="24"/>
          </reference>
        </references>
      </pivotArea>
    </format>
    <format dxfId="444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443">
      <pivotArea outline="0" fieldPosition="0">
        <references count="2">
          <reference field="4294967294" count="1" selected="0">
            <x v="5"/>
          </reference>
          <reference field="25" count="5" selected="0">
            <x v="12"/>
            <x v="13"/>
            <x v="14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451EA-4D49-49C3-8B0A-EE080C2C2B01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x="97"/>
        <item h="1" x="3"/>
        <item x="51"/>
        <item x="55"/>
        <item x="96"/>
        <item x="54"/>
        <item x="56"/>
        <item x="4"/>
        <item x="106"/>
        <item x="48"/>
        <item x="50"/>
        <item x="49"/>
        <item x="17"/>
        <item x="53"/>
        <item x="91"/>
        <item x="92"/>
        <item x="93"/>
        <item x="52"/>
        <item x="95"/>
        <item x="20"/>
        <item x="47"/>
        <item x="45"/>
        <item x="19"/>
        <item x="94"/>
        <item x="86"/>
        <item x="46"/>
        <item x="39"/>
        <item x="25"/>
        <item x="44"/>
        <item x="0"/>
        <item x="2"/>
        <item x="7"/>
        <item x="8"/>
        <item x="9"/>
        <item x="10"/>
        <item x="11"/>
        <item x="12"/>
        <item x="13"/>
        <item x="14"/>
        <item x="15"/>
        <item x="16"/>
        <item x="22"/>
        <item x="18"/>
        <item x="42"/>
        <item x="21"/>
        <item x="23"/>
        <item x="24"/>
        <item x="27"/>
        <item x="28"/>
        <item x="32"/>
        <item x="33"/>
        <item x="34"/>
        <item x="26"/>
        <item x="35"/>
        <item x="37"/>
        <item x="38"/>
        <item x="40"/>
        <item x="41"/>
        <item x="43"/>
        <item x="61"/>
        <item x="76"/>
        <item x="74"/>
        <item x="57"/>
        <item x="64"/>
        <item x="58"/>
        <item x="60"/>
        <item x="59"/>
        <item x="62"/>
        <item x="65"/>
        <item x="71"/>
        <item x="63"/>
        <item x="69"/>
        <item x="73"/>
        <item x="75"/>
        <item x="68"/>
        <item x="66"/>
        <item x="70"/>
        <item x="77"/>
        <item x="72"/>
        <item x="67"/>
        <item x="79"/>
        <item x="80"/>
        <item x="81"/>
        <item x="82"/>
        <item x="84"/>
        <item x="85"/>
        <item x="87"/>
        <item x="88"/>
        <item x="89"/>
        <item x="98"/>
        <item x="100"/>
        <item x="105"/>
        <item x="107"/>
        <item x="110"/>
        <item x="111"/>
        <item x="112"/>
        <item x="103"/>
        <item x="109"/>
        <item x="5"/>
        <item x="6"/>
        <item x="29"/>
        <item x="30"/>
        <item x="31"/>
        <item x="36"/>
        <item x="78"/>
        <item x="83"/>
        <item x="90"/>
        <item x="99"/>
        <item x="101"/>
        <item x="102"/>
        <item x="104"/>
        <item x="108"/>
        <item x="113"/>
        <item t="default"/>
      </items>
    </pivotField>
    <pivotField axis="axisPage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8"/>
        <item x="25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0"/>
        <item x="15"/>
        <item x="20"/>
        <item x="5"/>
        <item x="0"/>
        <item x="17"/>
        <item x="8"/>
        <item x="13"/>
        <item x="18"/>
        <item x="21"/>
        <item x="7"/>
        <item x="9"/>
        <item x="11"/>
        <item x="12"/>
        <item x="16"/>
        <item x="4"/>
        <item x="36"/>
        <item x="19"/>
        <item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h="1"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2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442">
      <pivotArea outline="0" collapsedLevelsAreSubtotals="1" fieldPosition="0"/>
    </format>
    <format dxfId="441">
      <pivotArea dataOnly="0" labelOnly="1" outline="0" axis="axisValues" fieldPosition="0"/>
    </format>
    <format dxfId="440">
      <pivotArea dataOnly="0" outline="0" fieldPosition="0">
        <references count="1">
          <reference field="25" count="0" defaultSubtotal="1"/>
        </references>
      </pivotArea>
    </format>
    <format dxfId="439">
      <pivotArea dataOnly="0" outline="0" fieldPosition="0">
        <references count="1">
          <reference field="25" count="0" defaultSubtotal="1"/>
        </references>
      </pivotArea>
    </format>
    <format dxfId="438">
      <pivotArea dataOnly="0" outline="0" fieldPosition="0">
        <references count="1">
          <reference field="25" count="0" defaultSubtotal="1"/>
        </references>
      </pivotArea>
    </format>
    <format dxfId="437">
      <pivotArea outline="0" fieldPosition="0">
        <references count="2">
          <reference field="4294967294" count="1" selected="0">
            <x v="3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35366-33F5-4EAF-9B4F-36E3CCD7FA99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6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x="97"/>
        <item h="1" x="3"/>
        <item x="51"/>
        <item x="55"/>
        <item x="96"/>
        <item x="54"/>
        <item x="56"/>
        <item x="4"/>
        <item x="106"/>
        <item x="48"/>
        <item x="50"/>
        <item x="49"/>
        <item x="17"/>
        <item x="53"/>
        <item x="91"/>
        <item x="92"/>
        <item x="93"/>
        <item x="52"/>
        <item x="95"/>
        <item x="20"/>
        <item x="47"/>
        <item x="45"/>
        <item x="19"/>
        <item x="94"/>
        <item x="86"/>
        <item x="46"/>
        <item x="39"/>
        <item x="25"/>
        <item x="44"/>
        <item x="0"/>
        <item x="2"/>
        <item x="7"/>
        <item x="8"/>
        <item x="9"/>
        <item x="10"/>
        <item x="11"/>
        <item x="12"/>
        <item x="13"/>
        <item x="14"/>
        <item x="15"/>
        <item x="16"/>
        <item x="18"/>
        <item x="21"/>
        <item x="22"/>
        <item x="23"/>
        <item x="24"/>
        <item x="26"/>
        <item x="27"/>
        <item x="28"/>
        <item x="32"/>
        <item x="33"/>
        <item x="34"/>
        <item x="35"/>
        <item x="37"/>
        <item x="38"/>
        <item x="40"/>
        <item x="41"/>
        <item x="42"/>
        <item x="43"/>
        <item x="57"/>
        <item x="64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4"/>
        <item x="85"/>
        <item x="87"/>
        <item x="88"/>
        <item x="89"/>
        <item x="98"/>
        <item x="100"/>
        <item x="103"/>
        <item x="105"/>
        <item x="107"/>
        <item x="109"/>
        <item x="110"/>
        <item x="111"/>
        <item x="112"/>
        <item x="5"/>
        <item x="6"/>
        <item x="29"/>
        <item x="30"/>
        <item x="31"/>
        <item x="36"/>
        <item x="78"/>
        <item x="83"/>
        <item x="90"/>
        <item x="99"/>
        <item x="101"/>
        <item x="102"/>
        <item x="104"/>
        <item x="108"/>
        <item x="113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5"/>
        <item x="28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0"/>
        <item x="15"/>
        <item x="20"/>
        <item x="5"/>
        <item x="0"/>
        <item x="17"/>
        <item x="8"/>
        <item x="13"/>
        <item x="18"/>
        <item x="21"/>
        <item x="7"/>
        <item x="9"/>
        <item x="11"/>
        <item x="12"/>
        <item x="16"/>
        <item x="4"/>
        <item x="36"/>
        <item x="19"/>
        <item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1">
    <i>
      <x/>
      <x v="26"/>
    </i>
    <i t="default">
      <x/>
    </i>
    <i>
      <x v="1"/>
      <x v="28"/>
    </i>
    <i t="default">
      <x v="1"/>
    </i>
    <i>
      <x v="2"/>
      <x v="1"/>
    </i>
    <i t="default">
      <x v="2"/>
    </i>
    <i>
      <x v="5"/>
      <x v="40"/>
    </i>
    <i t="default">
      <x v="5"/>
    </i>
    <i>
      <x v="6"/>
      <x v="1"/>
    </i>
    <i t="default">
      <x v="6"/>
    </i>
    <i>
      <x v="7"/>
      <x v="7"/>
    </i>
    <i t="default">
      <x v="7"/>
    </i>
    <i>
      <x v="8"/>
      <x v="24"/>
    </i>
    <i t="default">
      <x v="8"/>
    </i>
    <i>
      <x v="9"/>
      <x v="19"/>
    </i>
    <i t="default">
      <x v="9"/>
    </i>
    <i>
      <x v="12"/>
      <x v="1"/>
    </i>
    <i r="1">
      <x v="5"/>
    </i>
    <i r="1">
      <x v="7"/>
    </i>
    <i t="default">
      <x v="12"/>
    </i>
    <i>
      <x v="13"/>
      <x v="7"/>
    </i>
    <i r="1">
      <x v="8"/>
    </i>
    <i r="1">
      <x v="9"/>
    </i>
    <i r="1">
      <x v="20"/>
    </i>
    <i t="default">
      <x v="13"/>
    </i>
    <i>
      <x v="14"/>
      <x v="2"/>
    </i>
    <i r="1">
      <x v="8"/>
    </i>
    <i r="1">
      <x v="9"/>
    </i>
    <i r="1">
      <x v="15"/>
    </i>
    <i r="1">
      <x v="22"/>
    </i>
    <i r="1">
      <x v="34"/>
    </i>
    <i t="default">
      <x v="14"/>
    </i>
    <i>
      <x v="15"/>
      <x v="12"/>
    </i>
    <i r="1">
      <x v="19"/>
    </i>
    <i r="1">
      <x v="31"/>
    </i>
    <i t="default">
      <x v="15"/>
    </i>
    <i>
      <x v="16"/>
      <x v="35"/>
    </i>
    <i t="default">
      <x v="16"/>
    </i>
    <i>
      <x v="19"/>
      <x v="38"/>
    </i>
    <i r="1">
      <x v="39"/>
    </i>
    <i t="default">
      <x v="19"/>
    </i>
    <i>
      <x v="20"/>
      <x v="14"/>
    </i>
    <i r="1">
      <x v="17"/>
    </i>
    <i r="1">
      <x v="36"/>
    </i>
    <i t="default">
      <x v="20"/>
    </i>
    <i>
      <x v="21"/>
      <x v="14"/>
    </i>
    <i r="1">
      <x v="18"/>
    </i>
    <i t="default">
      <x v="21"/>
    </i>
    <i>
      <x v="22"/>
      <x v="41"/>
    </i>
    <i t="default">
      <x v="22"/>
    </i>
    <i>
      <x v="23"/>
      <x v="2"/>
    </i>
    <i t="default">
      <x v="23"/>
    </i>
    <i>
      <x v="24"/>
      <x v="2"/>
    </i>
    <i t="default">
      <x v="24"/>
    </i>
    <i>
      <x v="25"/>
      <x v="16"/>
    </i>
    <i t="default">
      <x v="25"/>
    </i>
    <i>
      <x v="26"/>
      <x v="36"/>
    </i>
    <i t="default">
      <x v="26"/>
    </i>
    <i>
      <x v="27"/>
      <x v="37"/>
    </i>
    <i t="default"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36">
      <pivotArea outline="0" collapsedLevelsAreSubtotals="1" fieldPosition="0"/>
    </format>
    <format dxfId="435">
      <pivotArea dataOnly="0" labelOnly="1" outline="0" axis="axisValues" fieldPosition="0"/>
    </format>
    <format dxfId="434">
      <pivotArea dataOnly="0" outline="0" fieldPosition="0">
        <references count="1">
          <reference field="25" count="0" defaultSubtotal="1"/>
        </references>
      </pivotArea>
    </format>
    <format dxfId="433">
      <pivotArea dataOnly="0" outline="0" fieldPosition="0">
        <references count="1">
          <reference field="25" count="0" defaultSubtotal="1"/>
        </references>
      </pivotArea>
    </format>
    <format dxfId="43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769C7-6519-446A-AF4E-C6E40580A876}" name="PivotTable2" cacheId="3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5">
        <item h="1" x="1"/>
        <item h="1" x="97"/>
        <item x="3"/>
        <item h="1" x="51"/>
        <item h="1" x="55"/>
        <item h="1" x="96"/>
        <item h="1" x="54"/>
        <item h="1" x="56"/>
        <item h="1" x="4"/>
        <item h="1" x="106"/>
        <item h="1" x="48"/>
        <item h="1" x="50"/>
        <item h="1" x="49"/>
        <item h="1" x="17"/>
        <item h="1" x="53"/>
        <item h="1" x="91"/>
        <item h="1" x="92"/>
        <item h="1" x="93"/>
        <item h="1" x="52"/>
        <item h="1" x="95"/>
        <item h="1" x="20"/>
        <item h="1" x="47"/>
        <item h="1" x="45"/>
        <item h="1" x="19"/>
        <item h="1" x="94"/>
        <item h="1" x="86"/>
        <item h="1" x="46"/>
        <item h="1" x="39"/>
        <item h="1" x="25"/>
        <item h="1" x="44"/>
        <item h="1" x="0"/>
        <item h="1" x="2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22"/>
        <item h="1" x="18"/>
        <item h="1" x="42"/>
        <item h="1" x="21"/>
        <item h="1" x="23"/>
        <item h="1" x="24"/>
        <item h="1" x="27"/>
        <item h="1" x="28"/>
        <item h="1" x="32"/>
        <item h="1" x="33"/>
        <item h="1" x="34"/>
        <item h="1" x="26"/>
        <item h="1" x="35"/>
        <item h="1" x="37"/>
        <item h="1" x="38"/>
        <item h="1" x="40"/>
        <item h="1" x="41"/>
        <item h="1" x="43"/>
        <item h="1" x="61"/>
        <item h="1" x="76"/>
        <item h="1" x="74"/>
        <item h="1" x="57"/>
        <item h="1" x="64"/>
        <item h="1" x="58"/>
        <item h="1" x="60"/>
        <item h="1" x="59"/>
        <item h="1" x="62"/>
        <item h="1" x="65"/>
        <item h="1" x="71"/>
        <item h="1" x="63"/>
        <item h="1" x="69"/>
        <item h="1" x="73"/>
        <item h="1" x="75"/>
        <item h="1" x="68"/>
        <item h="1" x="66"/>
        <item h="1" x="70"/>
        <item h="1" x="77"/>
        <item h="1" x="72"/>
        <item h="1" x="67"/>
        <item h="1" x="79"/>
        <item h="1" x="80"/>
        <item h="1" x="81"/>
        <item h="1" x="82"/>
        <item h="1" x="84"/>
        <item h="1" x="85"/>
        <item h="1" x="87"/>
        <item h="1" x="88"/>
        <item h="1" x="89"/>
        <item h="1" x="98"/>
        <item h="1" x="100"/>
        <item h="1" x="105"/>
        <item h="1" x="107"/>
        <item h="1" x="110"/>
        <item h="1" x="111"/>
        <item h="1" x="112"/>
        <item h="1" x="103"/>
        <item h="1" x="109"/>
        <item h="1" x="5"/>
        <item h="1" x="6"/>
        <item h="1" x="29"/>
        <item h="1" x="30"/>
        <item h="1" x="31"/>
        <item h="1" x="36"/>
        <item h="1" x="78"/>
        <item h="1" x="83"/>
        <item h="1" x="90"/>
        <item h="1" x="99"/>
        <item h="1" x="101"/>
        <item h="1" x="102"/>
        <item h="1" x="104"/>
        <item h="1" x="108"/>
        <item h="1" x="113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7"/>
        <item x="12"/>
        <item x="15"/>
        <item x="19"/>
        <item x="21"/>
        <item x="27"/>
        <item x="39"/>
        <item x="16"/>
        <item x="9"/>
        <item x="30"/>
        <item x="24"/>
        <item x="41"/>
        <item x="29"/>
        <item x="38"/>
        <item x="14"/>
        <item x="20"/>
        <item x="32"/>
        <item x="23"/>
        <item x="3"/>
        <item x="10"/>
        <item x="33"/>
        <item x="0"/>
        <item x="2"/>
        <item x="5"/>
        <item x="6"/>
        <item x="7"/>
        <item x="11"/>
        <item x="13"/>
        <item x="18"/>
        <item x="28"/>
        <item x="25"/>
        <item x="31"/>
        <item x="34"/>
        <item x="35"/>
        <item x="36"/>
        <item x="8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h="1" x="3"/>
        <item h="1" x="2"/>
        <item x="10"/>
        <item x="15"/>
        <item x="20"/>
        <item x="5"/>
        <item x="0"/>
        <item x="17"/>
        <item x="8"/>
        <item x="13"/>
        <item x="18"/>
        <item x="21"/>
        <item x="7"/>
        <item x="9"/>
        <item x="11"/>
        <item x="12"/>
        <item x="16"/>
        <item x="4"/>
        <item x="36"/>
        <item x="19"/>
        <item x="6"/>
        <item h="1" x="25"/>
        <item h="1" x="26"/>
        <item h="1" x="24"/>
        <item h="1" x="23"/>
        <item h="1" x="27"/>
        <item h="1" x="22"/>
        <item h="1" x="28"/>
        <item h="1" x="29"/>
        <item h="1" x="30"/>
        <item h="1" x="32"/>
        <item h="1" x="31"/>
        <item h="1" x="14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4">
    <i>
      <x v="4"/>
      <x v="29"/>
    </i>
    <i t="default">
      <x v="4"/>
    </i>
    <i>
      <x v="6"/>
      <x v="1"/>
    </i>
    <i t="default">
      <x v="6"/>
    </i>
    <i>
      <x v="8"/>
      <x v="6"/>
    </i>
    <i r="1">
      <x v="32"/>
    </i>
    <i t="default">
      <x v="8"/>
    </i>
    <i>
      <x v="10"/>
      <x v="12"/>
    </i>
    <i t="default">
      <x v="10"/>
    </i>
    <i>
      <x v="13"/>
      <x v="7"/>
    </i>
    <i t="default">
      <x v="13"/>
    </i>
    <i>
      <x v="14"/>
      <x v="2"/>
    </i>
    <i r="1">
      <x v="10"/>
    </i>
    <i r="1">
      <x v="15"/>
    </i>
    <i t="default">
      <x v="14"/>
    </i>
    <i>
      <x v="15"/>
      <x v="12"/>
    </i>
    <i t="default">
      <x v="15"/>
    </i>
    <i>
      <x v="20"/>
      <x v="13"/>
    </i>
    <i r="1">
      <x v="21"/>
    </i>
    <i r="1">
      <x v="25"/>
    </i>
    <i t="default">
      <x v="20"/>
    </i>
    <i>
      <x v="25"/>
      <x v="2"/>
    </i>
    <i t="default"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32">
    <format dxfId="431">
      <pivotArea outline="0" collapsedLevelsAreSubtotals="1" fieldPosition="0"/>
    </format>
    <format dxfId="430">
      <pivotArea dataOnly="0" labelOnly="1" outline="0" axis="axisValues" fieldPosition="0"/>
    </format>
    <format dxfId="429">
      <pivotArea dataOnly="0" outline="0" fieldPosition="0">
        <references count="1">
          <reference field="25" count="0" defaultSubtotal="1"/>
        </references>
      </pivotArea>
    </format>
    <format dxfId="428">
      <pivotArea dataOnly="0" outline="0" fieldPosition="0">
        <references count="1">
          <reference field="25" count="0" defaultSubtotal="1"/>
        </references>
      </pivotArea>
    </format>
    <format dxfId="427">
      <pivotArea dataOnly="0" outline="0" fieldPosition="0">
        <references count="1">
          <reference field="25" count="0" defaultSubtotal="1"/>
        </references>
      </pivotArea>
    </format>
    <format dxfId="426">
      <pivotArea dataOnly="0" outline="0" fieldPosition="0">
        <references count="1">
          <reference field="2" count="1">
            <x v="12"/>
          </reference>
        </references>
      </pivotArea>
    </format>
    <format dxfId="425">
      <pivotArea dataOnly="0" outline="0" fieldPosition="0">
        <references count="1">
          <reference field="2" count="1">
            <x v="21"/>
          </reference>
        </references>
      </pivotArea>
    </format>
    <format dxfId="424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4"/>
          </reference>
        </references>
      </pivotArea>
    </format>
    <format dxfId="423">
      <pivotArea dataOnly="0" labelOnly="1" outline="0" fieldPosition="0">
        <references count="1">
          <reference field="25" count="1">
            <x v="24"/>
          </reference>
        </references>
      </pivotArea>
    </format>
    <format dxfId="422">
      <pivotArea dataOnly="0" labelOnly="1" outline="0" fieldPosition="0">
        <references count="2">
          <reference field="2" count="1">
            <x v="2"/>
          </reference>
          <reference field="25" count="1" selected="0">
            <x v="24"/>
          </reference>
        </references>
      </pivotArea>
    </format>
    <format dxfId="421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1"/>
          </reference>
        </references>
      </pivotArea>
    </format>
    <format dxfId="420">
      <pivotArea dataOnly="0" labelOnly="1" outline="0" fieldPosition="0">
        <references count="1">
          <reference field="25" count="1">
            <x v="21"/>
          </reference>
        </references>
      </pivotArea>
    </format>
    <format dxfId="419">
      <pivotArea dataOnly="0" labelOnly="1" outline="0" fieldPosition="0">
        <references count="2">
          <reference field="2" count="1">
            <x v="11"/>
          </reference>
          <reference field="25" count="1" selected="0">
            <x v="21"/>
          </reference>
        </references>
      </pivotArea>
    </format>
    <format dxfId="418">
      <pivotArea outline="0" fieldPosition="0">
        <references count="2">
          <reference field="2" count="1" selected="0">
            <x v="21"/>
          </reference>
          <reference field="25" count="1" selected="0">
            <x v="20"/>
          </reference>
        </references>
      </pivotArea>
    </format>
    <format dxfId="417">
      <pivotArea dataOnly="0" labelOnly="1" outline="0" fieldPosition="0">
        <references count="1">
          <reference field="25" count="1">
            <x v="20"/>
          </reference>
        </references>
      </pivotArea>
    </format>
    <format dxfId="416">
      <pivotArea dataOnly="0" labelOnly="1" outline="0" fieldPosition="0">
        <references count="2">
          <reference field="2" count="1">
            <x v="21"/>
          </reference>
          <reference field="25" count="1" selected="0">
            <x v="20"/>
          </reference>
        </references>
      </pivotArea>
    </format>
    <format dxfId="415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414">
      <pivotArea dataOnly="0" labelOnly="1" outline="0" fieldPosition="0">
        <references count="1">
          <reference field="25" count="1">
            <x v="15"/>
          </reference>
        </references>
      </pivotArea>
    </format>
    <format dxfId="413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412">
      <pivotArea dataOnly="0" labelOnly="1" outline="0" fieldPosition="0">
        <references count="1">
          <reference field="25" count="1">
            <x v="14"/>
          </reference>
        </references>
      </pivotArea>
    </format>
    <format dxfId="411">
      <pivotArea dataOnly="0" labelOnly="1" outline="0" fieldPosition="0">
        <references count="2">
          <reference field="2" count="2">
            <x v="15"/>
            <x v="22"/>
          </reference>
          <reference field="25" count="1" selected="0">
            <x v="14"/>
          </reference>
        </references>
      </pivotArea>
    </format>
    <format dxfId="410">
      <pivotArea dataOnly="0" labelOnly="1" outline="0" fieldPosition="0">
        <references count="1">
          <reference field="25" count="1">
            <x v="13"/>
          </reference>
        </references>
      </pivotArea>
    </format>
    <format dxfId="409">
      <pivotArea dataOnly="0" labelOnly="1" outline="0" fieldPosition="0">
        <references count="2">
          <reference field="2" count="3">
            <x v="3"/>
            <x v="7"/>
            <x v="20"/>
          </reference>
          <reference field="25" count="1" selected="0">
            <x v="13"/>
          </reference>
        </references>
      </pivotArea>
    </format>
    <format dxfId="408">
      <pivotArea outline="0" fieldPosition="0">
        <references count="2">
          <reference field="2" count="1" selected="0">
            <x v="12"/>
          </reference>
          <reference field="25" count="1" selected="0">
            <x v="10"/>
          </reference>
        </references>
      </pivotArea>
    </format>
    <format dxfId="407">
      <pivotArea dataOnly="0" labelOnly="1" outline="0" fieldPosition="0">
        <references count="1">
          <reference field="25" count="1">
            <x v="10"/>
          </reference>
        </references>
      </pivotArea>
    </format>
    <format dxfId="406">
      <pivotArea dataOnly="0" labelOnly="1" outline="0" fieldPosition="0">
        <references count="2">
          <reference field="2" count="1">
            <x v="12"/>
          </reference>
          <reference field="25" count="1" selected="0">
            <x v="10"/>
          </reference>
        </references>
      </pivotArea>
    </format>
    <format dxfId="405">
      <pivotArea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25" count="1" selected="0">
            <x v="9"/>
          </reference>
        </references>
      </pivotArea>
    </format>
    <format dxfId="404">
      <pivotArea dataOnly="0" labelOnly="1" outline="0" fieldPosition="0">
        <references count="1">
          <reference field="25" count="1">
            <x v="9"/>
          </reference>
        </references>
      </pivotArea>
    </format>
    <format dxfId="403">
      <pivotArea dataOnly="0" labelOnly="1" outline="0" fieldPosition="0">
        <references count="2">
          <reference field="2" count="1">
            <x v="19"/>
          </reference>
          <reference field="25" count="1" selected="0">
            <x v="9"/>
          </reference>
        </references>
      </pivotArea>
    </format>
    <format dxfId="402">
      <pivotArea dataOnly="0" labelOnly="1" outline="0" fieldPosition="0">
        <references count="1">
          <reference field="25" count="1">
            <x v="8"/>
          </reference>
        </references>
      </pivotArea>
    </format>
    <format dxfId="401">
      <pivotArea dataOnly="0" labelOnly="1" outline="0" fieldPosition="0">
        <references count="1">
          <reference field="25" count="1">
            <x v="6"/>
          </reference>
        </references>
      </pivotArea>
    </format>
    <format dxfId="400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4"/>
  <sheetViews>
    <sheetView topLeftCell="A538" zoomScale="80" zoomScaleNormal="80" workbookViewId="0">
      <selection activeCell="A6" sqref="A6:XFD56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45751</v>
      </c>
      <c r="E3" s="80" t="s">
        <v>52</v>
      </c>
      <c r="F3" s="80"/>
      <c r="G3" s="81">
        <v>10.53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45743</v>
      </c>
      <c r="B7" s="14" t="str">
        <f>[2]หน้าผ้า!B16</f>
        <v>MK68-000464</v>
      </c>
      <c r="C7" s="9" t="str">
        <f>[2]หน้าผ้า!E16</f>
        <v>บจก.ปึงเป้งน้ำ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45757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0</v>
      </c>
      <c r="Y7" s="10">
        <f>[2]หน้าผ้า!AN16</f>
        <v>10500</v>
      </c>
      <c r="Z7" s="9" t="str">
        <f>[2]หน้าผ้า!AO16</f>
        <v>WSWT1425800</v>
      </c>
      <c r="AA7" s="8">
        <f>[2]หน้าผ้า!AQ16</f>
        <v>6565.9000000000005</v>
      </c>
      <c r="AB7" s="8">
        <f>[2]หน้าผ้า!AR16</f>
        <v>6565.9000000000005</v>
      </c>
      <c r="AC7" s="8">
        <f>[2]หน้าผ้า!AS16</f>
        <v>0</v>
      </c>
      <c r="AD7" s="8">
        <f>[2]หน้าผ้า!AT16</f>
        <v>2186</v>
      </c>
      <c r="AE7" s="8">
        <f>[2]หน้าผ้า!AU16</f>
        <v>4379.9000000000005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45757</v>
      </c>
      <c r="AK7" s="3">
        <f>[2]หน้าผ้า!DQ16</f>
        <v>45753</v>
      </c>
      <c r="AL7" s="3">
        <f>[2]หน้าผ้า!DR16</f>
        <v>45746</v>
      </c>
      <c r="AM7" s="3">
        <f>[2]หน้าผ้า!DS16</f>
        <v>45754</v>
      </c>
      <c r="AN7" s="3">
        <f>[2]หน้าผ้า!DT16</f>
        <v>45755</v>
      </c>
      <c r="AO7" s="3">
        <f>[2]หน้าผ้า!DU16</f>
        <v>45756</v>
      </c>
      <c r="AP7" s="3">
        <f>[2]หน้าผ้า!DP16</f>
        <v>45752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6565.9000000000005</v>
      </c>
      <c r="AB8" s="8">
        <f>[2]หน้าผ้า!AR17</f>
        <v>6565.9000000000005</v>
      </c>
      <c r="AC8" s="8">
        <f>[2]หน้าผ้า!AS17</f>
        <v>0</v>
      </c>
      <c r="AD8" s="8">
        <f>[2]หน้าผ้า!AT17</f>
        <v>2186</v>
      </c>
      <c r="AE8" s="8">
        <f>[2]หน้าผ้า!AU17</f>
        <v>4379.9000000000005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45713</v>
      </c>
      <c r="B9" s="14" t="str">
        <f>[2]หน้าผ้า!B18</f>
        <v>MK68-000278</v>
      </c>
      <c r="C9" s="9" t="str">
        <f>[2]หน้าผ้า!E18</f>
        <v>บจก.พีค อินโนเวชั่นโปรดักส์</v>
      </c>
      <c r="D9" s="13" t="str">
        <f>[2]หน้าผ้า!F18</f>
        <v>โลลิโก้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500กระสอบ</v>
      </c>
      <c r="T9" s="12" t="str">
        <f>[2]หน้าผ้า!X18</f>
        <v>รอส่ง</v>
      </c>
      <c r="U9" s="11">
        <f>[2]หน้าผ้า!AA18</f>
        <v>5000</v>
      </c>
      <c r="V9" s="10">
        <f>[2]หน้าผ้า!AJ18</f>
        <v>5049</v>
      </c>
      <c r="W9" s="10">
        <f>[2]หน้าผ้า!AL18</f>
        <v>0</v>
      </c>
      <c r="X9" s="10">
        <f>[2]หน้าผ้า!AM18</f>
        <v>5400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รอส่ง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 xml:space="preserve"> /</v>
      </c>
      <c r="AY9" s="2" t="str">
        <f>[2]หน้าผ้า!AG18</f>
        <v>ถุงในใช้ผสม กรีด 193340    193140    193370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8.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3372</v>
      </c>
      <c r="AC10" s="8">
        <f>[2]หน้าผ้า!AS19</f>
        <v>330.04999999999973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18.776177777777768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3372</v>
      </c>
      <c r="AC11" s="8">
        <f>[2]หน้าผ้า!AS20</f>
        <v>330.04999999999973</v>
      </c>
      <c r="AD11" s="8">
        <f>[2]หน้าผ้า!AT20</f>
        <v>0</v>
      </c>
      <c r="AE11" s="8">
        <f>[2]หน้าผ้า!AU20</f>
        <v>3702.0499999999997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45751</v>
      </c>
      <c r="B12" s="14" t="str">
        <f>[2]หน้าผ้า!B21</f>
        <v>ใบรับคำสั่งซื้อ</v>
      </c>
      <c r="C12" s="9" t="str">
        <f>[2]หน้าผ้า!E21</f>
        <v>บจก.เคอรี่ฟลาวมิลล์</v>
      </c>
      <c r="D12" s="13" t="str">
        <f>[2]หน้าผ้า!F21</f>
        <v>โบว์น้ำเงิน 10กก.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ห่ออัดเบลแบน500</v>
      </c>
      <c r="T12" s="12">
        <f>[2]หน้าผ้า!X21</f>
        <v>45773</v>
      </c>
      <c r="U12" s="11">
        <f>[2]หน้าผ้า!AA21</f>
        <v>5000</v>
      </c>
      <c r="V12" s="10">
        <f>[2]หน้าผ้า!AJ21</f>
        <v>0</v>
      </c>
      <c r="W12" s="10">
        <f>[2]หน้าผ้า!AL21</f>
        <v>5000</v>
      </c>
      <c r="X12" s="10">
        <f>[2]หน้าผ้า!AM21</f>
        <v>0</v>
      </c>
      <c r="Y12" s="10">
        <f>[2]หน้าผ้า!AN21</f>
        <v>5250</v>
      </c>
      <c r="Z12" s="9" t="str">
        <f>[2]หน้าผ้า!AO21</f>
        <v>WSWT1625800</v>
      </c>
      <c r="AA12" s="8">
        <f>[2]หน้าผ้า!AQ21</f>
        <v>3702.0499999999997</v>
      </c>
      <c r="AB12" s="8">
        <f>[2]หน้าผ้า!AR21</f>
        <v>3702.0499999999997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PDR250117</v>
      </c>
      <c r="AG12" s="1" t="str">
        <f>[3]หน้าผ้า!DC24</f>
        <v>ยังไม่ได้พิมพ์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45773</v>
      </c>
      <c r="AK12" s="3">
        <f>[2]หน้าผ้า!DQ21</f>
        <v>0</v>
      </c>
      <c r="AL12" s="3">
        <f>[2]หน้าผ้า!DR21</f>
        <v>45764</v>
      </c>
      <c r="AM12" s="3">
        <f>[2]หน้าผ้า!DS21</f>
        <v>45771</v>
      </c>
      <c r="AN12" s="3">
        <f>[2]หน้าผ้า!DT21</f>
        <v>45772</v>
      </c>
      <c r="AO12" s="3">
        <f>[2]หน้าผ้า!DU21</f>
        <v>45772</v>
      </c>
      <c r="AP12" s="3">
        <f>[2]หน้าผ้า!DP21</f>
        <v>45768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45751</v>
      </c>
      <c r="B13" s="14" t="str">
        <f>[2]หน้าผ้า!B22</f>
        <v>ใบรับคำสั่งซื้อ</v>
      </c>
      <c r="C13" s="9" t="str">
        <f>[2]หน้าผ้า!E22</f>
        <v>บจก.เคอรี่ฟลาวมิลล์</v>
      </c>
      <c r="D13" s="13" t="str">
        <f>[2]หน้าผ้า!F22</f>
        <v>โบว์แดง 10กก.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ห่ออัดเบลแบน500</v>
      </c>
      <c r="T13" s="12">
        <f>[2]หน้าผ้า!X22</f>
        <v>45773</v>
      </c>
      <c r="U13" s="11">
        <f>[2]หน้าผ้า!AA22</f>
        <v>5000</v>
      </c>
      <c r="V13" s="10">
        <f>[2]หน้าผ้า!AJ22</f>
        <v>0</v>
      </c>
      <c r="W13" s="10">
        <f>[2]หน้าผ้า!AL22</f>
        <v>5000</v>
      </c>
      <c r="X13" s="10">
        <f>[2]หน้าผ้า!AM22</f>
        <v>0</v>
      </c>
      <c r="Y13" s="10">
        <f>[2]หน้าผ้า!AN22</f>
        <v>5250</v>
      </c>
      <c r="Z13" s="9" t="str">
        <f>[2]หน้าผ้า!AO22</f>
        <v>WSWT1625800</v>
      </c>
      <c r="AA13" s="8">
        <f>[2]หน้าผ้า!AQ22</f>
        <v>3702.0499999999997</v>
      </c>
      <c r="AB13" s="8">
        <f>[2]หน้าผ้า!AR22</f>
        <v>3702.0499999999997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PDR250117</v>
      </c>
      <c r="AG13" s="1" t="str">
        <f>[3]หน้าผ้า!DC25</f>
        <v>พร้อมส่ง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45773</v>
      </c>
      <c r="AK13" s="3">
        <f>[2]หน้าผ้า!DQ22</f>
        <v>0</v>
      </c>
      <c r="AL13" s="3">
        <f>[2]หน้าผ้า!DR22</f>
        <v>45764</v>
      </c>
      <c r="AM13" s="3">
        <f>[2]หน้าผ้า!DS22</f>
        <v>45771</v>
      </c>
      <c r="AN13" s="3">
        <f>[2]หน้าผ้า!DT22</f>
        <v>45772</v>
      </c>
      <c r="AO13" s="3">
        <f>[2]หน้าผ้า!DU22</f>
        <v>45772</v>
      </c>
      <c r="AP13" s="3">
        <f>[2]หน้าผ้า!DP22</f>
        <v>45768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45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WSWT1625800</v>
      </c>
      <c r="AA14" s="8">
        <f>[2]หน้าผ้า!AQ23</f>
        <v>7404.0999999999995</v>
      </c>
      <c r="AB14" s="8">
        <f>[2]หน้าผ้า!AR23</f>
        <v>7404.0999999999995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 t="str">
        <f>[2]หน้าผ้า!DM23</f>
        <v>Lead time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45744</v>
      </c>
      <c r="B15" s="14" t="str">
        <f>[2]หน้าผ้า!B24</f>
        <v>ใบรับคำสั่งซื้อ</v>
      </c>
      <c r="C15" s="9" t="str">
        <f>[2]หน้าผ้า!E24</f>
        <v>โรงสีธัญญกิจ(ราชบุรี)</v>
      </c>
      <c r="D15" s="13" t="str">
        <f>[2]หน้าผ้า!F24</f>
        <v>ราชสีห์(ข้าวหอมมะลิ)</v>
      </c>
      <c r="E15" s="9">
        <f>[2]หน้าผ้า!G24</f>
        <v>16</v>
      </c>
      <c r="F15" s="9">
        <f>[2]หน้าผ้า!H24</f>
        <v>25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47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 t="str">
        <f>[2]หน้าผ้า!T24</f>
        <v>ไม่สวมถุงใน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 t="str">
        <f>[2]หน้าผ้า!Z24</f>
        <v>500กระสอบ</v>
      </c>
      <c r="T15" s="12">
        <f>[2]หน้าผ้า!X24</f>
        <v>45756</v>
      </c>
      <c r="U15" s="11">
        <f>[2]หน้าผ้า!AA24</f>
        <v>10000</v>
      </c>
      <c r="V15" s="10">
        <f>[2]หน้าผ้า!AJ24</f>
        <v>0</v>
      </c>
      <c r="W15" s="10">
        <f>[2]หน้าผ้า!AL24</f>
        <v>10000</v>
      </c>
      <c r="X15" s="10">
        <f>[2]หน้าผ้า!AM24</f>
        <v>0</v>
      </c>
      <c r="Y15" s="10">
        <f>[2]หน้าผ้า!AN24</f>
        <v>10500</v>
      </c>
      <c r="Z15" s="9" t="str">
        <f>[2]หน้าผ้า!AO24</f>
        <v>WSWT1621720SMFX</v>
      </c>
      <c r="AA15" s="8">
        <f>[2]หน้าผ้า!AQ24</f>
        <v>7404.0999999999995</v>
      </c>
      <c r="AB15" s="8">
        <f>[2]หน้าผ้า!AR24</f>
        <v>4589</v>
      </c>
      <c r="AC15" s="8">
        <f>[2]หน้าผ้า!AS24</f>
        <v>2815.0999999999995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P7</v>
      </c>
      <c r="AI15" s="1">
        <f>[2]หน้าผ้า!DM24</f>
        <v>2</v>
      </c>
      <c r="AJ15" s="3">
        <f>[2]หน้าผ้า!DN24</f>
        <v>45756</v>
      </c>
      <c r="AK15" s="3">
        <f>[2]หน้าผ้า!DQ24</f>
        <v>0</v>
      </c>
      <c r="AL15" s="3">
        <f>[2]หน้าผ้า!DR24</f>
        <v>45747</v>
      </c>
      <c r="AM15" s="3">
        <f>[2]หน้าผ้า!DS24</f>
        <v>45754</v>
      </c>
      <c r="AN15" s="3">
        <f>[2]หน้าผ้า!DT24</f>
        <v>45755</v>
      </c>
      <c r="AO15" s="3">
        <f>[2]หน้าผ้า!DU24</f>
        <v>45755</v>
      </c>
      <c r="AP15" s="3">
        <f>[2]หน้าผ้า!DP24</f>
        <v>45751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WRWT21720/WRWT21720</v>
      </c>
      <c r="BD15" s="56">
        <f>[2]หน้าผ้า!CA24</f>
        <v>167.55475199999998</v>
      </c>
    </row>
    <row r="16" spans="1:56" ht="28.5" customHeight="1" x14ac:dyDescent="0.45">
      <c r="A16" s="3">
        <f>[2]หน้าผ้า!C25</f>
        <v>0</v>
      </c>
      <c r="B16" s="14">
        <f>[2]หน้าผ้า!B25</f>
        <v>0</v>
      </c>
      <c r="C16" s="9">
        <f>[2]หน้าผ้า!E25</f>
        <v>0</v>
      </c>
      <c r="D16" s="13">
        <f>[2]หน้าผ้า!F25</f>
        <v>0</v>
      </c>
      <c r="E16" s="9">
        <f>[2]หน้าผ้า!G25</f>
        <v>16</v>
      </c>
      <c r="F16" s="9">
        <f>[2]หน้าผ้า!H25</f>
        <v>25</v>
      </c>
      <c r="G16" s="9">
        <f>[2]หน้าผ้า!I25</f>
        <v>0</v>
      </c>
      <c r="H16" s="9">
        <f>[2]หน้าผ้า!J25</f>
        <v>0</v>
      </c>
      <c r="I16" s="9">
        <f>[2]หน้าผ้า!L25</f>
        <v>47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WSWT1621720SMFX</v>
      </c>
      <c r="AA16" s="8">
        <f>[2]หน้าผ้า!AQ25</f>
        <v>7404.0999999999995</v>
      </c>
      <c r="AB16" s="8">
        <f>[2]หน้าผ้า!AR25</f>
        <v>4589</v>
      </c>
      <c r="AC16" s="8">
        <f>[2]หน้าผ้า!AS25</f>
        <v>2815.0999999999995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>
        <f>[2]หน้าผ้า!DM25</f>
        <v>0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WRWT160720/WRWT21720</v>
      </c>
      <c r="BD16" s="56">
        <f>[2]หน้าผ้า!CA25</f>
        <v>0</v>
      </c>
    </row>
    <row r="17" spans="1:56" ht="28.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บจก.ฟาร์เธอร์ส วิง ซัพพลาย</v>
      </c>
      <c r="D17" s="13" t="str">
        <f>[2]หน้าผ้า!F26</f>
        <v>รถไฟ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40</v>
      </c>
      <c r="P17" s="10">
        <f>[2]หน้าผ้า!AB26</f>
        <v>232.02998755199997</v>
      </c>
      <c r="Q17" s="10">
        <f>[2]หน้าผ้า!AC26</f>
        <v>0</v>
      </c>
      <c r="R17" s="10">
        <f>[2]หน้าผ้า!AD26</f>
        <v>232.02998755199997</v>
      </c>
      <c r="S17" s="9" t="str">
        <f>[2]หน้าผ้า!Z26</f>
        <v>500กระสอบ</v>
      </c>
      <c r="T17" s="12">
        <f>[2]หน้าผ้า!X26</f>
        <v>45777</v>
      </c>
      <c r="U17" s="11">
        <f>[2]หน้าผ้า!AA26</f>
        <v>15000</v>
      </c>
      <c r="V17" s="10">
        <f>[2]หน้าผ้า!AJ26</f>
        <v>0</v>
      </c>
      <c r="W17" s="10">
        <f>[2]หน้าผ้า!AL26</f>
        <v>15000</v>
      </c>
      <c r="X17" s="10">
        <f>[2]หน้าผ้า!AM26</f>
        <v>0</v>
      </c>
      <c r="Y17" s="10">
        <f>[2]หน้าผ้า!AN26</f>
        <v>15750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12070</v>
      </c>
      <c r="AC17" s="8">
        <f>[2]หน้าผ้า!AS26</f>
        <v>1131.6499999999996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45777</v>
      </c>
      <c r="AK17" s="3">
        <f>[2]หน้าผ้า!DQ26</f>
        <v>0</v>
      </c>
      <c r="AL17" s="3">
        <f>[2]หน้าผ้า!DR26</f>
        <v>45767</v>
      </c>
      <c r="AM17" s="3">
        <f>[2]หน้าผ้า!DS26</f>
        <v>45774</v>
      </c>
      <c r="AN17" s="3">
        <f>[2]หน้าผ้า!DT26</f>
        <v>45775</v>
      </c>
      <c r="AO17" s="3">
        <f>[2]หน้าผ้า!DU26</f>
        <v>45775</v>
      </c>
      <c r="AP17" s="3">
        <f>[2]หน้าผ้า!DP26</f>
        <v>45772</v>
      </c>
      <c r="AQ17" s="3">
        <f>[2]หน้าผ้า!DW26</f>
        <v>45776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77.857519999999994</v>
      </c>
    </row>
    <row r="18" spans="1:56" ht="28.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13201.65</v>
      </c>
      <c r="AB18" s="8">
        <f>[2]หน้าผ้า!AR27</f>
        <v>12070</v>
      </c>
      <c r="AC18" s="8">
        <f>[2]หน้าผ้า!AS27</f>
        <v>1131.6499999999996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45749</v>
      </c>
      <c r="B19" s="14" t="str">
        <f>[2]หน้าผ้า!B28</f>
        <v>MK68-000485</v>
      </c>
      <c r="C19" s="9" t="str">
        <f>[2]หน้าผ้า!E28</f>
        <v>บจก.2เอ็ม อโกรเท็ค</v>
      </c>
      <c r="D19" s="13" t="str">
        <f>[2]หน้าผ้า!F28</f>
        <v>พระเอกในดวงใจ 14-7-28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45768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0</v>
      </c>
      <c r="AC19" s="8">
        <f>[2]หน้าผ้า!AS28</f>
        <v>4400.55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ขาด-เกิน5%</v>
      </c>
      <c r="AG19" s="1" t="str">
        <f>[3]หน้าผ้า!DC31</f>
        <v>พร้อมส่ง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45768</v>
      </c>
      <c r="AK19" s="3">
        <f>[2]หน้าผ้า!DQ28</f>
        <v>45764</v>
      </c>
      <c r="AL19" s="3">
        <f>[2]หน้าผ้า!DR28</f>
        <v>45758</v>
      </c>
      <c r="AM19" s="3">
        <f>[2]หน้าผ้า!DS28</f>
        <v>45765</v>
      </c>
      <c r="AN19" s="3">
        <f>[2]หน้าผ้า!DT28</f>
        <v>45766</v>
      </c>
      <c r="AO19" s="3">
        <f>[2]หน้าผ้า!DU28</f>
        <v>45766</v>
      </c>
      <c r="AP19" s="3">
        <f>[2]หน้าผ้า!DP28</f>
        <v>45763</v>
      </c>
      <c r="AQ19" s="3">
        <f>[2]หน้าผ้า!DW28</f>
        <v>45767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281.63520000000005</v>
      </c>
    </row>
    <row r="20" spans="1:56" ht="28.5" customHeight="1" x14ac:dyDescent="0.45">
      <c r="A20" s="3">
        <f>[2]หน้าผ้า!C29</f>
        <v>45749</v>
      </c>
      <c r="B20" s="14" t="str">
        <f>[2]หน้าผ้า!B29</f>
        <v>MK68-000486</v>
      </c>
      <c r="C20" s="9" t="str">
        <f>[2]หน้าผ้า!E29</f>
        <v>บจก.2เอ็ม อโกรเท็ค</v>
      </c>
      <c r="D20" s="13" t="str">
        <f>[2]หน้าผ้า!F29</f>
        <v>เลิฟชอยล์18-3-10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>
        <f>[2]หน้าผ้า!T29</f>
        <v>19</v>
      </c>
      <c r="N20" s="9">
        <f>[2]หน้าผ้า!U29</f>
        <v>33</v>
      </c>
      <c r="O20" s="9">
        <f>[2]หน้าผ้า!V29</f>
        <v>70</v>
      </c>
      <c r="P20" s="10">
        <f>[2]หน้าผ้า!AB29</f>
        <v>135.35082607199999</v>
      </c>
      <c r="Q20" s="10">
        <f>[2]หน้าผ้า!AC29</f>
        <v>0</v>
      </c>
      <c r="R20" s="10">
        <f>[2]หน้าผ้า!AD29</f>
        <v>135.35082607199999</v>
      </c>
      <c r="S20" s="9" t="str">
        <f>[2]หน้าผ้า!Z29</f>
        <v>500กระสอบ</v>
      </c>
      <c r="T20" s="12">
        <f>[2]หน้าผ้า!X29</f>
        <v>45768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 t="str">
        <f>[2]หน้าผ้า!AI29</f>
        <v>ขาด-เกิน5%</v>
      </c>
      <c r="AG20" s="1" t="str">
        <f>[3]หน้าผ้า!DC32</f>
        <v>รอตัด</v>
      </c>
      <c r="AH20" s="1" t="str">
        <f>[2]หน้าผ้า!DL29</f>
        <v>P8</v>
      </c>
      <c r="AI20" s="1">
        <f>[2]หน้าผ้า!DM29</f>
        <v>4</v>
      </c>
      <c r="AJ20" s="3">
        <f>[2]หน้าผ้า!DN29</f>
        <v>45768</v>
      </c>
      <c r="AK20" s="3">
        <f>[2]หน้าผ้า!DQ29</f>
        <v>45764</v>
      </c>
      <c r="AL20" s="3">
        <f>[2]หน้าผ้า!DR29</f>
        <v>45758</v>
      </c>
      <c r="AM20" s="3">
        <f>[2]หน้าผ้า!DS29</f>
        <v>45765</v>
      </c>
      <c r="AN20" s="3">
        <f>[2]หน้าผ้า!DT29</f>
        <v>45766</v>
      </c>
      <c r="AO20" s="3">
        <f>[2]หน้าผ้า!DU29</f>
        <v>45766</v>
      </c>
      <c r="AP20" s="3">
        <f>[2]หน้าผ้า!DP29</f>
        <v>45763</v>
      </c>
      <c r="AQ20" s="3">
        <f>[2]หน้าผ้า!DW29</f>
        <v>45767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8.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บจก.ซิเบลโก้</v>
      </c>
      <c r="D21" s="13" t="str">
        <f>[2]หน้าผ้า!F30</f>
        <v>รอแบบ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 t="str">
        <f>[2]หน้าผ้า!J30</f>
        <v>ใส</v>
      </c>
      <c r="I21" s="9">
        <f>[2]หน้าผ้า!L30</f>
        <v>74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 t="str">
        <f>[2]หน้าผ้า!X30</f>
        <v>รอแจ้ง</v>
      </c>
      <c r="U21" s="11">
        <f>[2]หน้าผ้า!AA30</f>
        <v>10000</v>
      </c>
      <c r="V21" s="10">
        <f>[2]หน้าผ้า!AJ30</f>
        <v>0</v>
      </c>
      <c r="W21" s="10">
        <f>[2]หน้าผ้า!AL30</f>
        <v>10000</v>
      </c>
      <c r="X21" s="10">
        <f>[2]หน้าผ้า!AM30</f>
        <v>0</v>
      </c>
      <c r="Y21" s="10">
        <f>[2]หน้าผ้า!AN30</f>
        <v>10500</v>
      </c>
      <c r="Z21" s="9" t="str">
        <f>[2]หน้าผ้า!AO30</f>
        <v>WSWT1825800SM</v>
      </c>
      <c r="AA21" s="8">
        <f>[2]หน้าผ้า!AQ30</f>
        <v>8801.1</v>
      </c>
      <c r="AB21" s="8">
        <f>[2]หน้าผ้า!AR30</f>
        <v>0</v>
      </c>
      <c r="AC21" s="8">
        <f>[2]หน้าผ้า!AS30</f>
        <v>8801.1</v>
      </c>
      <c r="AD21" s="8">
        <f>[2]หน้าผ้า!AT30</f>
        <v>0</v>
      </c>
      <c r="AE21" s="8">
        <f>[2]หน้าผ้า!AU30</f>
        <v>8801.1</v>
      </c>
      <c r="AF21" s="8">
        <f>[2]หน้าผ้า!AI30</f>
        <v>0</v>
      </c>
      <c r="AG21" s="1" t="str">
        <f>[3]หน้าผ้า!DC33</f>
        <v>พิมพ์ไม่ครบ</v>
      </c>
      <c r="AH21" s="1" t="str">
        <f>[2]หน้าผ้า!DL30</f>
        <v>P6</v>
      </c>
      <c r="AI21" s="1">
        <f>[2]หน้าผ้า!DM30</f>
        <v>4</v>
      </c>
      <c r="AJ21" s="3" t="str">
        <f>[2]หน้าผ้า!DN30</f>
        <v>รอแจ้ง</v>
      </c>
      <c r="AK21" s="3" t="e">
        <f>[2]หน้าผ้า!DQ30</f>
        <v>#VALUE!</v>
      </c>
      <c r="AL21" s="3" t="e">
        <f>[2]หน้าผ้า!DR30</f>
        <v>#VALUE!</v>
      </c>
      <c r="AM21" s="3" t="e">
        <f>[2]หน้าผ้า!DS30</f>
        <v>#VALUE!</v>
      </c>
      <c r="AN21" s="3" t="e">
        <f>[2]หน้าผ้า!DT30</f>
        <v>#VALUE!</v>
      </c>
      <c r="AO21" s="3" t="e">
        <f>[2]หน้าผ้า!DU30</f>
        <v>#VALUE!</v>
      </c>
      <c r="AP21" s="3" t="e">
        <f>[2]หน้าผ้า!DP30</f>
        <v>#VALUE!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งานเคลือบ+พิมพ์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563.27040000000011</v>
      </c>
    </row>
    <row r="22" spans="1:56" ht="28.5" customHeight="1" x14ac:dyDescent="0.45">
      <c r="A22" s="3">
        <f>[2]หน้าผ้า!C31</f>
        <v>0</v>
      </c>
      <c r="B22" s="14">
        <f>[2]หน้าผ้า!B31</f>
        <v>0</v>
      </c>
      <c r="C22" s="9">
        <f>[2]หน้าผ้า!E31</f>
        <v>0</v>
      </c>
      <c r="D22" s="13" t="str">
        <f>[2]หน้าผ้า!F31</f>
        <v xml:space="preserve"> </v>
      </c>
      <c r="E22" s="9">
        <f>[2]หน้าผ้า!G31</f>
        <v>18</v>
      </c>
      <c r="F22" s="9">
        <f>[2]หน้าผ้า!H31</f>
        <v>25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50</v>
      </c>
      <c r="J22" s="9" t="str">
        <f>[2]หน้าผ้า!M31</f>
        <v>±</v>
      </c>
      <c r="K22" s="9">
        <f>[2]หน้าผ้า!N31</f>
        <v>5</v>
      </c>
      <c r="L22" s="9">
        <f>[2]หน้าผ้า!R31</f>
        <v>0</v>
      </c>
      <c r="M22" s="10">
        <f>[2]หน้าผ้า!T31</f>
        <v>0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>
        <f>[2]หน้าผ้า!Z31</f>
        <v>0</v>
      </c>
      <c r="T22" s="12">
        <f>[2]หน้าผ้า!X31</f>
        <v>0</v>
      </c>
      <c r="U22" s="11">
        <f>[2]หน้าผ้า!AA31</f>
        <v>0</v>
      </c>
      <c r="V22" s="10">
        <f>[2]หน้าผ้า!AJ31</f>
        <v>0</v>
      </c>
      <c r="W22" s="10">
        <f>[2]หน้าผ้า!AL31</f>
        <v>0</v>
      </c>
      <c r="X22" s="10">
        <f>[2]หน้าผ้า!AM31</f>
        <v>0</v>
      </c>
      <c r="Y22" s="10">
        <f>[2]หน้าผ้า!AN31</f>
        <v>0</v>
      </c>
      <c r="Z22" s="9" t="str">
        <f>[2]หน้าผ้า!AO31</f>
        <v>WSWT1825800SM</v>
      </c>
      <c r="AA22" s="8">
        <f>[2]หน้าผ้า!AQ31</f>
        <v>17602.2</v>
      </c>
      <c r="AB22" s="8">
        <f>[2]หน้าผ้า!AR31</f>
        <v>0</v>
      </c>
      <c r="AC22" s="8">
        <f>[2]หน้าผ้า!AS31</f>
        <v>17602.2</v>
      </c>
      <c r="AD22" s="8">
        <f>[2]หน้าผ้า!AT31</f>
        <v>0</v>
      </c>
      <c r="AE22" s="8">
        <f>[2]หน้าผ้า!AU31</f>
        <v>17602.2</v>
      </c>
      <c r="AF22" s="8" t="str">
        <f>[2]หน้าผ้า!AI31</f>
        <v>ระบุในSD</v>
      </c>
      <c r="AG22" s="1" t="str">
        <f>[3]หน้าผ้า!DC34</f>
        <v>ยังไม่ได้พิมพ์</v>
      </c>
      <c r="AH22" s="1">
        <f>[2]หน้าผ้า!DL31</f>
        <v>0</v>
      </c>
      <c r="AI22" s="1" t="str">
        <f>[2]หน้าผ้า!DM31</f>
        <v>Lead time</v>
      </c>
      <c r="AJ22" s="3">
        <f>[2]หน้าผ้า!DN31</f>
        <v>0</v>
      </c>
      <c r="AK22" s="3">
        <f>[2]หน้าผ้า!DQ31</f>
        <v>0</v>
      </c>
      <c r="AL22" s="3">
        <f>[2]หน้าผ้า!DR31</f>
        <v>0</v>
      </c>
      <c r="AM22" s="3">
        <f>[2]หน้าผ้า!DS31</f>
        <v>0</v>
      </c>
      <c r="AN22" s="3">
        <f>[2]หน้าผ้า!DT31</f>
        <v>0</v>
      </c>
      <c r="AO22" s="3">
        <f>[2]หน้าผ้า!DU31</f>
        <v>0</v>
      </c>
      <c r="AP22" s="3">
        <f>[2]หน้าผ้า!DP31</f>
        <v>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>
        <f>[2]หน้าผ้า!EC31</f>
        <v>0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WRWT180800/WRWT25800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45734</v>
      </c>
      <c r="B23" s="14" t="str">
        <f>[2]หน้าผ้า!B32</f>
        <v>MK68-000419</v>
      </c>
      <c r="C23" s="9" t="str">
        <f>[2]หน้าผ้า!E32</f>
        <v>บจก.ซีแมน</v>
      </c>
      <c r="D23" s="13" t="str">
        <f>[2]หน้าผ้า!F32</f>
        <v>W30</v>
      </c>
      <c r="E23" s="9">
        <f>[2]หน้าผ้า!G32</f>
        <v>19</v>
      </c>
      <c r="F23" s="9">
        <f>[2]หน้าผ้า!H32</f>
        <v>28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56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30</v>
      </c>
      <c r="O23" s="9">
        <f>[2]หน้าผ้า!V32</f>
        <v>90</v>
      </c>
      <c r="P23" s="10">
        <f>[2]หน้าผ้า!AB32</f>
        <v>666.11479679999991</v>
      </c>
      <c r="Q23" s="10">
        <f>[2]หน้าผ้า!AC32</f>
        <v>0</v>
      </c>
      <c r="R23" s="10">
        <f>[2]หน้าผ้า!AD32</f>
        <v>666.11479679999991</v>
      </c>
      <c r="S23" s="9" t="str">
        <f>[2]หน้าผ้า!Z32</f>
        <v>มัด100</v>
      </c>
      <c r="T23" s="12">
        <f>[2]หน้าผ้า!X32</f>
        <v>45759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21000</v>
      </c>
      <c r="Y23" s="10">
        <f>[2]หน้าผ้า!AN32</f>
        <v>0</v>
      </c>
      <c r="Z23" s="9" t="str">
        <f>[2]หน้าผ้า!AO32</f>
        <v>WSWT1925800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45759</v>
      </c>
      <c r="AK23" s="3">
        <f>[2]หน้าผ้า!DQ32</f>
        <v>0</v>
      </c>
      <c r="AL23" s="3">
        <f>[2]หน้าผ้า!DR32</f>
        <v>45749</v>
      </c>
      <c r="AM23" s="3">
        <f>[2]หน้าผ้า!DS32</f>
        <v>45756</v>
      </c>
      <c r="AN23" s="3">
        <f>[2]หน้าผ้า!DT32</f>
        <v>45757</v>
      </c>
      <c r="AO23" s="3">
        <f>[2]หน้าผ้า!DU32</f>
        <v>45757</v>
      </c>
      <c r="AP23" s="3">
        <f>[2]หน้าผ้า!DP32</f>
        <v>45754</v>
      </c>
      <c r="AQ23" s="3">
        <f>[2]หน้าผ้า!DW32</f>
        <v>45758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8.5" customHeight="1" x14ac:dyDescent="0.45">
      <c r="A24" s="3">
        <f>[2]หน้าผ้า!C33</f>
        <v>45734</v>
      </c>
      <c r="B24" s="14" t="str">
        <f>[2]หน้าผ้า!B33</f>
        <v>MK68-000419</v>
      </c>
      <c r="C24" s="9" t="str">
        <f>[2]หน้าผ้า!E33</f>
        <v>บจก.ซีแมน</v>
      </c>
      <c r="D24" s="13" t="str">
        <f>[2]หน้าผ้า!F33</f>
        <v>W30</v>
      </c>
      <c r="E24" s="9">
        <f>[2]หน้าผ้า!G33</f>
        <v>19</v>
      </c>
      <c r="F24" s="9">
        <f>[2]หน้าผ้า!H33</f>
        <v>28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56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ไม่</v>
      </c>
      <c r="M24" s="10">
        <f>[2]หน้าผ้า!T33</f>
        <v>20</v>
      </c>
      <c r="N24" s="9">
        <f>[2]หน้าผ้า!U33</f>
        <v>30</v>
      </c>
      <c r="O24" s="9">
        <f>[2]หน้าผ้า!V33</f>
        <v>90</v>
      </c>
      <c r="P24" s="10">
        <f>[2]หน้าผ้า!AB33</f>
        <v>666.11479679999991</v>
      </c>
      <c r="Q24" s="10">
        <f>[2]หน้าผ้า!AC33</f>
        <v>0</v>
      </c>
      <c r="R24" s="10">
        <f>[2]หน้าผ้า!AD33</f>
        <v>666.11479679999991</v>
      </c>
      <c r="S24" s="9" t="str">
        <f>[2]หน้าผ้า!Z33</f>
        <v>มัด100</v>
      </c>
      <c r="T24" s="12">
        <f>[2]หน้าผ้า!X33</f>
        <v>45769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12000</v>
      </c>
      <c r="Y24" s="10">
        <f>[2]หน้าผ้า!AN33</f>
        <v>8400</v>
      </c>
      <c r="Z24" s="9" t="str">
        <f>[2]หน้าผ้า!AO33</f>
        <v>WSWT1925800</v>
      </c>
      <c r="AA24" s="8">
        <f>[2]หน้าผ้า!AQ33</f>
        <v>6923.5320000000002</v>
      </c>
      <c r="AB24" s="8">
        <f>[2]หน้าผ้า!AR33</f>
        <v>6923.5320000000002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รอแบบ</v>
      </c>
      <c r="AH24" s="1" t="str">
        <f>[2]หน้าผ้า!DL33</f>
        <v>P9</v>
      </c>
      <c r="AI24" s="1">
        <f>[2]หน้าผ้า!DM33</f>
        <v>3</v>
      </c>
      <c r="AJ24" s="3">
        <f>[2]หน้าผ้า!DN33</f>
        <v>45769</v>
      </c>
      <c r="AK24" s="3">
        <f>[2]หน้าผ้า!DQ33</f>
        <v>0</v>
      </c>
      <c r="AL24" s="3">
        <f>[2]หน้าผ้า!DR33</f>
        <v>45759</v>
      </c>
      <c r="AM24" s="3">
        <f>[2]หน้าผ้า!DS33</f>
        <v>45766</v>
      </c>
      <c r="AN24" s="3">
        <f>[2]หน้าผ้า!DT33</f>
        <v>45767</v>
      </c>
      <c r="AO24" s="3">
        <f>[2]หน้าผ้า!DU33</f>
        <v>45767</v>
      </c>
      <c r="AP24" s="3">
        <f>[2]หน้าผ้า!DP33</f>
        <v>45764</v>
      </c>
      <c r="AQ24" s="3">
        <f>[2]หน้าผ้า!DW33</f>
        <v>45768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8.5" customHeight="1" x14ac:dyDescent="0.45">
      <c r="A25" s="3">
        <f>[2]หน้าผ้า!C34</f>
        <v>45734</v>
      </c>
      <c r="B25" s="14" t="str">
        <f>[2]หน้าผ้า!B34</f>
        <v>MK68-000418</v>
      </c>
      <c r="C25" s="9" t="str">
        <f>[2]หน้าผ้า!E34</f>
        <v>บจก.ซีแมน</v>
      </c>
      <c r="D25" s="13" t="str">
        <f>[2]หน้าผ้า!F34</f>
        <v>Y30</v>
      </c>
      <c r="E25" s="9">
        <f>[2]หน้าผ้า!G34</f>
        <v>19</v>
      </c>
      <c r="F25" s="9">
        <f>[2]หน้าผ้า!H34</f>
        <v>28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56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30</v>
      </c>
      <c r="O25" s="9">
        <f>[2]หน้าผ้า!V34</f>
        <v>90</v>
      </c>
      <c r="P25" s="10">
        <f>[2]หน้าผ้า!AB34</f>
        <v>666.11479679999991</v>
      </c>
      <c r="Q25" s="10">
        <f>[2]หน้าผ้า!AC34</f>
        <v>0</v>
      </c>
      <c r="R25" s="10">
        <f>[2]หน้าผ้า!AD34</f>
        <v>666.11479679999991</v>
      </c>
      <c r="S25" s="9" t="str">
        <f>[2]หน้าผ้า!Z34</f>
        <v>มัด100</v>
      </c>
      <c r="T25" s="12">
        <f>[2]หน้าผ้า!X34</f>
        <v>45769</v>
      </c>
      <c r="U25" s="11">
        <f>[2]หน้าผ้า!AA34</f>
        <v>20000</v>
      </c>
      <c r="V25" s="10">
        <f>[2]หน้าผ้า!AJ34</f>
        <v>0</v>
      </c>
      <c r="W25" s="10">
        <f>[2]หน้าผ้า!AL34</f>
        <v>20000</v>
      </c>
      <c r="X25" s="10">
        <f>[2]หน้าผ้า!AM34</f>
        <v>0</v>
      </c>
      <c r="Y25" s="10">
        <f>[2]หน้าผ้า!AN34</f>
        <v>21000</v>
      </c>
      <c r="Z25" s="9" t="str">
        <f>[2]หน้าผ้า!AO34</f>
        <v>WSWT1925800</v>
      </c>
      <c r="AA25" s="8">
        <f>[2]หน้าผ้า!AQ34</f>
        <v>16484.600000000002</v>
      </c>
      <c r="AB25" s="8">
        <f>[2]หน้าผ้า!AR34</f>
        <v>0</v>
      </c>
      <c r="AC25" s="8">
        <f>[2]หน้าผ้า!AS34</f>
        <v>16484.600000000002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รอแบบ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45769</v>
      </c>
      <c r="AK25" s="3">
        <f>[2]หน้าผ้า!DQ34</f>
        <v>0</v>
      </c>
      <c r="AL25" s="3">
        <f>[2]หน้าผ้า!DR34</f>
        <v>45759</v>
      </c>
      <c r="AM25" s="3">
        <f>[2]หน้าผ้า!DS34</f>
        <v>45766</v>
      </c>
      <c r="AN25" s="3">
        <f>[2]หน้าผ้า!DT34</f>
        <v>45767</v>
      </c>
      <c r="AO25" s="3">
        <f>[2]หน้าผ้า!DU34</f>
        <v>45767</v>
      </c>
      <c r="AP25" s="3">
        <f>[2]หน้าผ้า!DP34</f>
        <v>45764</v>
      </c>
      <c r="AQ25" s="3">
        <f>[2]หน้าผ้า!DW34</f>
        <v>45768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1197.1482844444449</v>
      </c>
    </row>
    <row r="26" spans="1:56" ht="28.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172.69642879999998</v>
      </c>
      <c r="Q26" s="10">
        <f>[2]หน้าผ้า!AC35</f>
        <v>0</v>
      </c>
      <c r="R26" s="10">
        <f>[2]หน้าผ้า!AD35</f>
        <v>172.69642879999998</v>
      </c>
      <c r="S26" s="9" t="str">
        <f>[2]หน้าผ้า!Z35</f>
        <v>500กระสอบแบน</v>
      </c>
      <c r="T26" s="12">
        <f>[2]หน้าผ้า!X35</f>
        <v>45777</v>
      </c>
      <c r="U26" s="11">
        <f>[2]หน้าผ้า!AA35</f>
        <v>10000</v>
      </c>
      <c r="V26" s="10">
        <f>[2]หน้าผ้า!AJ35</f>
        <v>0</v>
      </c>
      <c r="W26" s="10">
        <f>[2]หน้าผ้า!AL35</f>
        <v>10000</v>
      </c>
      <c r="X26" s="10">
        <f>[2]หน้าผ้า!AM35</f>
        <v>0</v>
      </c>
      <c r="Y26" s="10">
        <f>[2]หน้าผ้า!AN35</f>
        <v>10500</v>
      </c>
      <c r="Z26" s="9" t="str">
        <f>[2]หน้าผ้า!AO35</f>
        <v>WSWT1925800</v>
      </c>
      <c r="AA26" s="8">
        <f>[2]หน้าผ้า!AQ35</f>
        <v>9359.9000000000015</v>
      </c>
      <c r="AB26" s="8">
        <f>[2]หน้าผ้า!AR35</f>
        <v>0</v>
      </c>
      <c r="AC26" s="8">
        <f>[2]หน้าผ้า!AS35</f>
        <v>9359.9000000000015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45777</v>
      </c>
      <c r="AK26" s="3">
        <f>[2]หน้าผ้า!DQ35</f>
        <v>0</v>
      </c>
      <c r="AL26" s="3">
        <f>[2]หน้าผ้า!DR35</f>
        <v>45767</v>
      </c>
      <c r="AM26" s="3">
        <f>[2]หน้าผ้า!DS35</f>
        <v>45774</v>
      </c>
      <c r="AN26" s="3">
        <f>[2]หน้าผ้า!DT35</f>
        <v>45775</v>
      </c>
      <c r="AO26" s="3">
        <f>[2]หน้าผ้า!DU35</f>
        <v>45775</v>
      </c>
      <c r="AP26" s="3">
        <f>[2]หน้าผ้า!DP35</f>
        <v>45772</v>
      </c>
      <c r="AQ26" s="3">
        <f>[2]หน้าผ้า!DW35</f>
        <v>45776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679.73673777777788</v>
      </c>
    </row>
    <row r="27" spans="1:56" ht="28.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บจก.เพรซิเดนท์ฟลาวมิลล์</v>
      </c>
      <c r="D27" s="13" t="str">
        <f>[2]หน้าผ้า!F36</f>
        <v>รอแบบ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500กระสอบแบน</v>
      </c>
      <c r="T27" s="12">
        <f>[2]หน้าผ้า!X36</f>
        <v>45777</v>
      </c>
      <c r="U27" s="11">
        <f>[2]หน้าผ้า!AA36</f>
        <v>120000</v>
      </c>
      <c r="V27" s="10">
        <f>[2]หน้าผ้า!AJ36</f>
        <v>0</v>
      </c>
      <c r="W27" s="10">
        <f>[2]หน้าผ้า!AL36</f>
        <v>120000</v>
      </c>
      <c r="X27" s="10">
        <f>[2]หน้าผ้า!AM36</f>
        <v>0</v>
      </c>
      <c r="Y27" s="10">
        <f>[2]หน้าผ้า!AN36</f>
        <v>126000</v>
      </c>
      <c r="Z27" s="9" t="str">
        <f>[2]หน้าผ้า!AO36</f>
        <v>WSWT1925800</v>
      </c>
      <c r="AA27" s="8">
        <f>[2]หน้าผ้า!AQ36</f>
        <v>105613.2</v>
      </c>
      <c r="AB27" s="8">
        <f>[2]หน้าผ้า!AR36</f>
        <v>0</v>
      </c>
      <c r="AC27" s="8">
        <f>[2]หน้าผ้า!AS36</f>
        <v>105613.2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45777</v>
      </c>
      <c r="AK27" s="3">
        <f>[2]หน้าผ้า!DQ36</f>
        <v>0</v>
      </c>
      <c r="AL27" s="3">
        <f>[2]หน้าผ้า!DR36</f>
        <v>45768</v>
      </c>
      <c r="AM27" s="3">
        <f>[2]หน้าผ้า!DS36</f>
        <v>45775</v>
      </c>
      <c r="AN27" s="3">
        <f>[2]หน้าผ้า!DT36</f>
        <v>45776</v>
      </c>
      <c r="AO27" s="3">
        <f>[2]หน้าผ้า!DU36</f>
        <v>45776</v>
      </c>
      <c r="AP27" s="3">
        <f>[2]หน้าผ้า!DP36</f>
        <v>45772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7669.86528</v>
      </c>
    </row>
    <row r="28" spans="1:56" ht="28.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บจก.เอ็กเซลเล้นท์</v>
      </c>
      <c r="D28" s="13" t="str">
        <f>[2]หน้าผ้า!F37</f>
        <v>รอแบบ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45777</v>
      </c>
      <c r="U28" s="11">
        <f>[2]หน้าผ้า!AA37</f>
        <v>30000</v>
      </c>
      <c r="V28" s="10">
        <f>[2]หน้าผ้า!AJ37</f>
        <v>0</v>
      </c>
      <c r="W28" s="10">
        <f>[2]หน้าผ้า!AL37</f>
        <v>30000</v>
      </c>
      <c r="X28" s="10">
        <f>[2]หน้าผ้า!AM37</f>
        <v>0</v>
      </c>
      <c r="Y28" s="10">
        <f>[2]หน้าผ้า!AN37</f>
        <v>31500</v>
      </c>
      <c r="Z28" s="9" t="str">
        <f>[2]หน้าผ้า!AO37</f>
        <v>WSWT1925800</v>
      </c>
      <c r="AA28" s="8">
        <f>[2]หน้าผ้า!AQ37</f>
        <v>26403.3</v>
      </c>
      <c r="AB28" s="8">
        <f>[2]หน้าผ้า!AR37</f>
        <v>0</v>
      </c>
      <c r="AC28" s="8">
        <f>[2]หน้าผ้า!AS37</f>
        <v>26403.3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45777</v>
      </c>
      <c r="AK28" s="3">
        <f>[2]หน้าผ้า!DQ37</f>
        <v>0</v>
      </c>
      <c r="AL28" s="3">
        <f>[2]หน้าผ้า!DR37</f>
        <v>45768</v>
      </c>
      <c r="AM28" s="3">
        <f>[2]หน้าผ้า!DS37</f>
        <v>45775</v>
      </c>
      <c r="AN28" s="3">
        <f>[2]หน้าผ้า!DT37</f>
        <v>45776</v>
      </c>
      <c r="AO28" s="3">
        <f>[2]หน้าผ้า!DU37</f>
        <v>45776</v>
      </c>
      <c r="AP28" s="3">
        <f>[2]หน้าผ้า!DP37</f>
        <v>45772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1917.46632</v>
      </c>
    </row>
    <row r="29" spans="1:56" ht="28.5" customHeight="1" x14ac:dyDescent="0.45">
      <c r="A29" s="3">
        <f>[2]หน้าผ้า!C38</f>
        <v>0</v>
      </c>
      <c r="B29" s="14">
        <f>[2]หน้าผ้า!B38</f>
        <v>0</v>
      </c>
      <c r="C29" s="9">
        <f>[2]หน้าผ้า!E38</f>
        <v>0</v>
      </c>
      <c r="D29" s="13">
        <f>[2]หน้าผ้า!F38</f>
        <v>0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>
        <f>[2]หน้าผ้า!R38</f>
        <v>0</v>
      </c>
      <c r="M29" s="10">
        <f>[2]หน้าผ้า!T38</f>
        <v>0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>
        <f>[2]หน้าผ้า!Z38</f>
        <v>0</v>
      </c>
      <c r="T29" s="12">
        <f>[2]หน้าผ้า!X38</f>
        <v>0</v>
      </c>
      <c r="U29" s="11">
        <f>[2]หน้าผ้า!AA38</f>
        <v>0</v>
      </c>
      <c r="V29" s="10">
        <f>[2]หน้าผ้า!AJ38</f>
        <v>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WSWT1925800</v>
      </c>
      <c r="AA29" s="8">
        <f>[2]หน้าผ้า!AQ38</f>
        <v>164784.53200000001</v>
      </c>
      <c r="AB29" s="8">
        <f>[2]หน้าผ้า!AR38</f>
        <v>6923.5320000000002</v>
      </c>
      <c r="AC29" s="8">
        <f>[2]หน้าผ้า!AS38</f>
        <v>157861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ระบุในSD</v>
      </c>
      <c r="AG29" s="1" t="str">
        <f>[3]หน้าผ้า!DC41</f>
        <v>รอตัด</v>
      </c>
      <c r="AH29" s="1">
        <f>[2]หน้าผ้า!DL38</f>
        <v>0</v>
      </c>
      <c r="AI29" s="1" t="str">
        <f>[2]หน้าผ้า!DM38</f>
        <v>Lead time</v>
      </c>
      <c r="AJ29" s="3">
        <f>[2]หน้าผ้า!DN38</f>
        <v>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0</v>
      </c>
      <c r="AP29" s="3">
        <f>[2]หน้าผ้า!DP38</f>
        <v>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>
        <f>[2]หน้าผ้า!EC38</f>
        <v>0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0</v>
      </c>
      <c r="B30" s="14" t="str">
        <f>[2]หน้าผ้า!B39</f>
        <v>ใบรับคำสั่งซื้อ</v>
      </c>
      <c r="C30" s="9" t="str">
        <f>[2]หน้าผ้า!E39</f>
        <v>บจก.เคอรี่ฟลาวมิลล์</v>
      </c>
      <c r="D30" s="13" t="str">
        <f>[2]หน้าผ้า!F39</f>
        <v xml:space="preserve">แปดแต้มแดง  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45752</v>
      </c>
      <c r="U30" s="11">
        <f>[2]หน้าผ้า!AA39</f>
        <v>5000</v>
      </c>
      <c r="V30" s="10">
        <f>[2]หน้าผ้า!AJ39</f>
        <v>5250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45752</v>
      </c>
      <c r="AK30" s="3">
        <f>[2]หน้าผ้า!DQ39</f>
        <v>0</v>
      </c>
      <c r="AL30" s="3">
        <f>[2]หน้าผ้า!DR39</f>
        <v>45743</v>
      </c>
      <c r="AM30" s="3">
        <f>[2]หน้าผ้า!DS39</f>
        <v>45750</v>
      </c>
      <c r="AN30" s="3">
        <f>[2]หน้าผ้า!DT39</f>
        <v>45751</v>
      </c>
      <c r="AO30" s="3">
        <f>[2]หน้าผ้า!DU39</f>
        <v>45751</v>
      </c>
      <c r="AP30" s="3">
        <f>[2]หน้าผ้า!DP39</f>
        <v>45747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45737</v>
      </c>
      <c r="B31" s="14" t="str">
        <f>[2]หน้าผ้า!B40</f>
        <v>MK68-000433</v>
      </c>
      <c r="C31" s="9" t="str">
        <f>[2]หน้าผ้า!E40</f>
        <v>บจก.เคอรี่ฟลาวมิลล์</v>
      </c>
      <c r="D31" s="13" t="str">
        <f>[2]หน้าผ้า!F40</f>
        <v>ถุงเขียว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45752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PDR250099</v>
      </c>
      <c r="AG31" s="1" t="str">
        <f>[3]หน้าผ้า!DC43</f>
        <v>ผ้าขาว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45752</v>
      </c>
      <c r="AK31" s="3">
        <f>[2]หน้าผ้า!DQ40</f>
        <v>0</v>
      </c>
      <c r="AL31" s="3">
        <f>[2]หน้าผ้า!DR40</f>
        <v>45743</v>
      </c>
      <c r="AM31" s="3">
        <f>[2]หน้าผ้า!DS40</f>
        <v>45750</v>
      </c>
      <c r="AN31" s="3">
        <f>[2]หน้าผ้า!DT40</f>
        <v>45751</v>
      </c>
      <c r="AO31" s="3">
        <f>[2]หน้าผ้า!DU40</f>
        <v>45751</v>
      </c>
      <c r="AP31" s="3">
        <f>[2]หน้าผ้า!DP40</f>
        <v>45747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45737</v>
      </c>
      <c r="B32" s="14" t="str">
        <f>[2]หน้าผ้า!B41</f>
        <v>MK68-000433</v>
      </c>
      <c r="C32" s="9" t="str">
        <f>[2]หน้าผ้า!E41</f>
        <v>บจก.เคอรี่ฟลาวมิลล์</v>
      </c>
      <c r="D32" s="13" t="str">
        <f>[2]หน้าผ้า!F41</f>
        <v>แต้มแดง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45752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5300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PDR250099</v>
      </c>
      <c r="AG32" s="1" t="str">
        <f>[3]หน้าผ้า!DC44</f>
        <v>รอแบบ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45752</v>
      </c>
      <c r="AK32" s="3">
        <f>[2]หน้าผ้า!DQ41</f>
        <v>0</v>
      </c>
      <c r="AL32" s="3">
        <f>[2]หน้าผ้า!DR41</f>
        <v>45743</v>
      </c>
      <c r="AM32" s="3">
        <f>[2]หน้าผ้า!DS41</f>
        <v>45750</v>
      </c>
      <c r="AN32" s="3">
        <f>[2]หน้าผ้า!DT41</f>
        <v>45751</v>
      </c>
      <c r="AO32" s="3">
        <f>[2]หน้าผ้า!DU41</f>
        <v>45751</v>
      </c>
      <c r="AP32" s="3">
        <f>[2]หน้าผ้า!DP41</f>
        <v>45747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45737</v>
      </c>
      <c r="B33" s="14" t="str">
        <f>[2]หน้าผ้า!B42</f>
        <v>MK68-000433</v>
      </c>
      <c r="C33" s="9" t="str">
        <f>[2]หน้าผ้า!E42</f>
        <v>บจก.เคอรี่ฟลาวมิลล์</v>
      </c>
      <c r="D33" s="13" t="str">
        <f>[2]หน้าผ้า!F42</f>
        <v>FW-Y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45752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5300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PDR250099</v>
      </c>
      <c r="AG33" s="1" t="str">
        <f>[3]หน้าผ้า!DC45</f>
        <v>รอแบบ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45752</v>
      </c>
      <c r="AK33" s="3">
        <f>[2]หน้าผ้า!DQ42</f>
        <v>0</v>
      </c>
      <c r="AL33" s="3">
        <f>[2]หน้าผ้า!DR42</f>
        <v>45743</v>
      </c>
      <c r="AM33" s="3">
        <f>[2]หน้าผ้า!DS42</f>
        <v>45750</v>
      </c>
      <c r="AN33" s="3">
        <f>[2]หน้าผ้า!DT42</f>
        <v>45751</v>
      </c>
      <c r="AO33" s="3">
        <f>[2]หน้าผ้า!DU42</f>
        <v>45751</v>
      </c>
      <c r="AP33" s="3">
        <f>[2]หน้าผ้า!DP42</f>
        <v>45747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45751</v>
      </c>
      <c r="B34" s="14" t="str">
        <f>[2]หน้าผ้า!B43</f>
        <v>ใบรับคำสั่งซื้อ</v>
      </c>
      <c r="C34" s="9" t="str">
        <f>[2]หน้าผ้า!E43</f>
        <v>บจก.เคอรี่ฟลาวมิลล์</v>
      </c>
      <c r="D34" s="13" t="str">
        <f>[2]หน้าผ้า!F43</f>
        <v>ไม่พิมพ์</v>
      </c>
      <c r="E34" s="9">
        <f>[2]หน้าผ้า!G43</f>
        <v>19</v>
      </c>
      <c r="F34" s="9">
        <f>[2]หน้าผ้า!H43</f>
        <v>36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75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45759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5238.75</v>
      </c>
      <c r="AB34" s="8">
        <f>[2]หน้าผ้า!AR43</f>
        <v>5238.75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PDR250111</v>
      </c>
      <c r="AG34" s="1" t="str">
        <f>[3]หน้าผ้า!DC46</f>
        <v>ผ้าขาว</v>
      </c>
      <c r="AH34" s="1" t="str">
        <f>[2]หน้าผ้า!DL43</f>
        <v>P3</v>
      </c>
      <c r="AI34" s="1">
        <f>[2]หน้าผ้า!DM43</f>
        <v>1</v>
      </c>
      <c r="AJ34" s="3">
        <f>[2]หน้าผ้า!DN43</f>
        <v>45759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45758</v>
      </c>
      <c r="AP34" s="3">
        <f>[2]หน้าผ้า!DP43</f>
        <v>45754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45751</v>
      </c>
      <c r="B35" s="14" t="str">
        <f>[2]หน้าผ้า!B44</f>
        <v>ใบรับคำสั่งซื้อ</v>
      </c>
      <c r="C35" s="9" t="str">
        <f>[2]หน้าผ้า!E44</f>
        <v>บจก.เคอรี่ฟลาวมิลล์</v>
      </c>
      <c r="D35" s="13" t="str">
        <f>[2]หน้าผ้า!F44</f>
        <v>รอแบบ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45759</v>
      </c>
      <c r="U35" s="11">
        <f>[2]หน้าผ้า!AA44</f>
        <v>75000</v>
      </c>
      <c r="V35" s="10">
        <f>[2]หน้าผ้า!AJ44</f>
        <v>0</v>
      </c>
      <c r="W35" s="10">
        <f>[2]หน้าผ้า!AL44</f>
        <v>75000</v>
      </c>
      <c r="X35" s="10">
        <f>[2]หน้าผ้า!AM44</f>
        <v>0</v>
      </c>
      <c r="Y35" s="10">
        <f>[2]หน้าผ้า!AN44</f>
        <v>78750</v>
      </c>
      <c r="Z35" s="9" t="str">
        <f>[2]หน้าผ้า!AO44</f>
        <v>WSWT1921720</v>
      </c>
      <c r="AA35" s="8">
        <f>[2]หน้าผ้า!AQ44</f>
        <v>66008.25</v>
      </c>
      <c r="AB35" s="8">
        <f>[2]หน้าผ้า!AR44</f>
        <v>2365</v>
      </c>
      <c r="AC35" s="8">
        <f>[2]หน้าผ้า!AS44</f>
        <v>63643.25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ผ้าขาว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45759</v>
      </c>
      <c r="AK35" s="3">
        <f>[2]หน้าผ้า!DQ44</f>
        <v>0</v>
      </c>
      <c r="AL35" s="3">
        <f>[2]หน้าผ้า!DR44</f>
        <v>45750</v>
      </c>
      <c r="AM35" s="3">
        <f>[2]หน้าผ้า!DS44</f>
        <v>45757</v>
      </c>
      <c r="AN35" s="3">
        <f>[2]หน้าผ้า!DT44</f>
        <v>45758</v>
      </c>
      <c r="AO35" s="3">
        <f>[2]หน้าผ้า!DU44</f>
        <v>45758</v>
      </c>
      <c r="AP35" s="3">
        <f>[2]หน้าผ้า!DP44</f>
        <v>45754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4793.8924488888897</v>
      </c>
    </row>
    <row r="36" spans="1:56" ht="28.5" customHeight="1" x14ac:dyDescent="0.45">
      <c r="A36" s="3">
        <f>[2]หน้าผ้า!C45</f>
        <v>45751</v>
      </c>
      <c r="B36" s="14" t="str">
        <f>[2]หน้าผ้า!B45</f>
        <v>ใบรับคำสั่งซื้อ</v>
      </c>
      <c r="C36" s="9" t="str">
        <f>[2]หน้าผ้า!E45</f>
        <v>บจก.เคอรี่ฟลาวมิลล์</v>
      </c>
      <c r="D36" s="13" t="str">
        <f>[2]หน้าผ้า!F45</f>
        <v>รอแบบ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45759</v>
      </c>
      <c r="U36" s="11">
        <f>[2]หน้าผ้า!AA45</f>
        <v>65000</v>
      </c>
      <c r="V36" s="10">
        <f>[2]หน้าผ้า!AJ45</f>
        <v>0</v>
      </c>
      <c r="W36" s="10">
        <f>[2]หน้าผ้า!AL45</f>
        <v>65000</v>
      </c>
      <c r="X36" s="10">
        <f>[2]หน้าผ้า!AM45</f>
        <v>0</v>
      </c>
      <c r="Y36" s="10">
        <f>[2]หน้าผ้า!AN45</f>
        <v>68250</v>
      </c>
      <c r="Z36" s="9" t="str">
        <f>[2]หน้าผ้า!AO45</f>
        <v>WSWT1921720</v>
      </c>
      <c r="AA36" s="8">
        <f>[2]หน้าผ้า!AQ45</f>
        <v>57207.149999999994</v>
      </c>
      <c r="AB36" s="8">
        <f>[2]หน้าผ้า!AR45</f>
        <v>0</v>
      </c>
      <c r="AC36" s="8">
        <f>[2]หน้าผ้า!AS45</f>
        <v>57207.149999999994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45759</v>
      </c>
      <c r="AK36" s="3">
        <f>[2]หน้าผ้า!DQ45</f>
        <v>0</v>
      </c>
      <c r="AL36" s="3">
        <f>[2]หน้าผ้า!DR45</f>
        <v>45750</v>
      </c>
      <c r="AM36" s="3">
        <f>[2]หน้าผ้า!DS45</f>
        <v>45757</v>
      </c>
      <c r="AN36" s="3">
        <f>[2]หน้าผ้า!DT45</f>
        <v>45758</v>
      </c>
      <c r="AO36" s="3">
        <f>[2]หน้าผ้า!DU45</f>
        <v>45758</v>
      </c>
      <c r="AP36" s="3">
        <f>[2]หน้าผ้า!DP45</f>
        <v>45754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>รอART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4309.0967920000003</v>
      </c>
    </row>
    <row r="37" spans="1:56" ht="28.5" customHeight="1" x14ac:dyDescent="0.45">
      <c r="A37" s="3">
        <f>[2]หน้าผ้า!C46</f>
        <v>45737</v>
      </c>
      <c r="B37" s="14" t="str">
        <f>[2]หน้าผ้า!B46</f>
        <v>MK68-000436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45769</v>
      </c>
      <c r="U37" s="11">
        <f>[2]หน้าผ้า!AA46</f>
        <v>20000</v>
      </c>
      <c r="V37" s="10">
        <f>[2]หน้าผ้า!AJ46</f>
        <v>0</v>
      </c>
      <c r="W37" s="10">
        <f>[2]หน้าผ้า!AL46</f>
        <v>20000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17602.2</v>
      </c>
      <c r="AB37" s="8">
        <f>[2]หน้าผ้า!AR46</f>
        <v>0</v>
      </c>
      <c r="AC37" s="8">
        <f>[2]หน้าผ้า!AS46</f>
        <v>17602.2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P3</v>
      </c>
      <c r="AI37" s="1">
        <f>[2]หน้าผ้า!DM46</f>
        <v>1</v>
      </c>
      <c r="AJ37" s="3">
        <f>[2]หน้าผ้า!DN46</f>
        <v>45769</v>
      </c>
      <c r="AK37" s="3">
        <f>[2]หน้าผ้า!DQ46</f>
        <v>0</v>
      </c>
      <c r="AL37" s="3">
        <f>[2]หน้าผ้า!DR46</f>
        <v>0</v>
      </c>
      <c r="AM37" s="3">
        <f>[2]หน้าผ้า!DS46</f>
        <v>0</v>
      </c>
      <c r="AN37" s="3">
        <f>[2]หน้าผ้า!DT46</f>
        <v>0</v>
      </c>
      <c r="AO37" s="3">
        <f>[2]หน้าผ้า!DU46</f>
        <v>45768</v>
      </c>
      <c r="AP37" s="3">
        <f>[2]หน้าผ้า!DP46</f>
        <v>45764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ตัด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1325.8759360000001</v>
      </c>
    </row>
    <row r="38" spans="1:56" ht="28.5" customHeight="1" x14ac:dyDescent="0.45">
      <c r="A38" s="3">
        <f>[2]หน้าผ้า!C47</f>
        <v>45737</v>
      </c>
      <c r="B38" s="14" t="str">
        <f>[2]หน้าผ้า!B47</f>
        <v>MK68-000437</v>
      </c>
      <c r="C38" s="9" t="str">
        <f>[2]หน้าผ้า!E47</f>
        <v>บจก.เคอรี่ฟลาวมิลล์</v>
      </c>
      <c r="D38" s="13" t="str">
        <f>[2]หน้าผ้า!F47</f>
        <v>ไม่พิมพ์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45769</v>
      </c>
      <c r="U38" s="11">
        <f>[2]หน้าผ้า!AA47</f>
        <v>20000</v>
      </c>
      <c r="V38" s="10">
        <f>[2]หน้าผ้า!AJ47</f>
        <v>0</v>
      </c>
      <c r="W38" s="10">
        <f>[2]หน้าผ้า!AL47</f>
        <v>20000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17602.2</v>
      </c>
      <c r="AB38" s="8">
        <f>[2]หน้าผ้า!AR47</f>
        <v>0</v>
      </c>
      <c r="AC38" s="8">
        <f>[2]หน้าผ้า!AS47</f>
        <v>17602.2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ผ้าขาว</v>
      </c>
      <c r="AH38" s="1" t="str">
        <f>[2]หน้าผ้า!DL47</f>
        <v>P3</v>
      </c>
      <c r="AI38" s="1">
        <f>[2]หน้าผ้า!DM47</f>
        <v>1</v>
      </c>
      <c r="AJ38" s="3">
        <f>[2]หน้าผ้า!DN47</f>
        <v>45769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45768</v>
      </c>
      <c r="AP38" s="3">
        <f>[2]หน้าผ้า!DP47</f>
        <v>45764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ตัด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1325.8759360000001</v>
      </c>
    </row>
    <row r="39" spans="1:56" ht="28.5" customHeight="1" x14ac:dyDescent="0.45">
      <c r="A39" s="3">
        <f>[2]หน้าผ้า!C48</f>
        <v>45751</v>
      </c>
      <c r="B39" s="14" t="str">
        <f>[2]หน้าผ้า!B48</f>
        <v>ใบรับคำสั่งซื้อ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45770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0</v>
      </c>
      <c r="AC39" s="8">
        <f>[2]หน้าผ้า!AS48</f>
        <v>4679.9500000000007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PDR250114</v>
      </c>
      <c r="AG39" s="1" t="str">
        <f>[3]หน้าผ้า!DC51</f>
        <v>รอแบบ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45770</v>
      </c>
      <c r="AK39" s="3">
        <f>[2]หน้าผ้า!DQ48</f>
        <v>0</v>
      </c>
      <c r="AL39" s="3">
        <f>[2]หน้าผ้า!DR48</f>
        <v>45761</v>
      </c>
      <c r="AM39" s="3">
        <f>[2]หน้าผ้า!DS48</f>
        <v>45768</v>
      </c>
      <c r="AN39" s="3">
        <f>[2]หน้าผ้า!DT48</f>
        <v>45769</v>
      </c>
      <c r="AO39" s="3">
        <f>[2]หน้าผ้า!DU48</f>
        <v>45769</v>
      </c>
      <c r="AP39" s="3">
        <f>[2]หน้าผ้า!DP48</f>
        <v>45765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352.51463377777782</v>
      </c>
    </row>
    <row r="40" spans="1:56" ht="28.5" customHeight="1" x14ac:dyDescent="0.45">
      <c r="A40" s="3">
        <f>[2]หน้าผ้า!C49</f>
        <v>45751</v>
      </c>
      <c r="B40" s="14" t="str">
        <f>[2]หน้าผ้า!B49</f>
        <v>ใบรับคำสั่งซื้อ</v>
      </c>
      <c r="C40" s="9" t="str">
        <f>[2]หน้าผ้า!E49</f>
        <v>บจก.เคอรี่ฟลาวมิลล์</v>
      </c>
      <c r="D40" s="13" t="str">
        <f>[2]หน้าผ้า!F49</f>
        <v>WHOLE WHEAT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45770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0</v>
      </c>
      <c r="AC40" s="8">
        <f>[2]หน้าผ้า!AS49</f>
        <v>4679.9500000000007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PDR250114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45770</v>
      </c>
      <c r="AK40" s="3">
        <f>[2]หน้าผ้า!DQ49</f>
        <v>0</v>
      </c>
      <c r="AL40" s="3">
        <f>[2]หน้าผ้า!DR49</f>
        <v>45761</v>
      </c>
      <c r="AM40" s="3">
        <f>[2]หน้าผ้า!DS49</f>
        <v>45768</v>
      </c>
      <c r="AN40" s="3">
        <f>[2]หน้าผ้า!DT49</f>
        <v>45769</v>
      </c>
      <c r="AO40" s="3">
        <f>[2]หน้าผ้า!DU49</f>
        <v>45769</v>
      </c>
      <c r="AP40" s="3">
        <f>[2]หน้าผ้า!DP49</f>
        <v>45765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352.51463377777782</v>
      </c>
    </row>
    <row r="41" spans="1:56" ht="28.5" customHeight="1" x14ac:dyDescent="0.45">
      <c r="A41" s="3">
        <f>[2]หน้าผ้า!C50</f>
        <v>45751</v>
      </c>
      <c r="B41" s="14" t="str">
        <f>[2]หน้าผ้า!B50</f>
        <v>ใบรับคำสั่งซื้อ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36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75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45771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5238.75</v>
      </c>
      <c r="AB41" s="8">
        <f>[2]หน้าผ้า!AR50</f>
        <v>0</v>
      </c>
      <c r="AC41" s="8">
        <f>[2]หน้าผ้า!AS50</f>
        <v>5238.75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PDR250111</v>
      </c>
      <c r="AG41" s="1" t="str">
        <f>[3]หน้าผ้า!DC53</f>
        <v>ยังไม่ได้พิมพ์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45771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45770</v>
      </c>
      <c r="AP41" s="3">
        <f>[2]หน้าผ้า!DP50</f>
        <v>45766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394.60593333333333</v>
      </c>
    </row>
    <row r="42" spans="1:56" ht="28.5" customHeight="1" x14ac:dyDescent="0.45">
      <c r="A42" s="3" t="str">
        <f>[2]หน้าผ้า!C51</f>
        <v>ประมาณการ</v>
      </c>
      <c r="B42" s="14" t="str">
        <f>[2]หน้าผ้า!B51</f>
        <v>ประมาณการ</v>
      </c>
      <c r="C42" s="9" t="str">
        <f>[2]หน้าผ้า!E51</f>
        <v>บจก.เคอรี่ฟลาวมิลล์</v>
      </c>
      <c r="D42" s="13" t="str">
        <f>[2]หน้าผ้า!F51</f>
        <v>รอแบบ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45777</v>
      </c>
      <c r="U42" s="11">
        <f>[2]หน้าผ้า!AA51</f>
        <v>325000</v>
      </c>
      <c r="V42" s="10">
        <f>[2]หน้าผ้า!AJ51</f>
        <v>0</v>
      </c>
      <c r="W42" s="10">
        <f>[2]หน้าผ้า!AL51</f>
        <v>325000</v>
      </c>
      <c r="X42" s="10">
        <f>[2]หน้าผ้า!AM51</f>
        <v>0</v>
      </c>
      <c r="Y42" s="10">
        <f>[2]หน้าผ้า!AN51</f>
        <v>341250</v>
      </c>
      <c r="Z42" s="9" t="str">
        <f>[2]หน้าผ้า!AO51</f>
        <v>WSWT1921720</v>
      </c>
      <c r="AA42" s="8">
        <f>[2]หน้าผ้า!AQ51</f>
        <v>286035.75</v>
      </c>
      <c r="AB42" s="8">
        <f>[2]หน้าผ้า!AR51</f>
        <v>0</v>
      </c>
      <c r="AC42" s="8">
        <f>[2]หน้าผ้า!AS51</f>
        <v>286035.75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พร้อมส่ง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45777</v>
      </c>
      <c r="AK42" s="3">
        <f>[2]หน้าผ้า!DQ51</f>
        <v>0</v>
      </c>
      <c r="AL42" s="3">
        <f>[2]หน้าผ้า!DR51</f>
        <v>45768</v>
      </c>
      <c r="AM42" s="3">
        <f>[2]หน้าผ้า!DS51</f>
        <v>45775</v>
      </c>
      <c r="AN42" s="3">
        <f>[2]หน้าผ้า!DT51</f>
        <v>45776</v>
      </c>
      <c r="AO42" s="3">
        <f>[2]หน้าผ้า!DU51</f>
        <v>45776</v>
      </c>
      <c r="AP42" s="3">
        <f>[2]หน้าผ้า!DP51</f>
        <v>45772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21545.483960000005</v>
      </c>
    </row>
    <row r="43" spans="1:56" ht="28.5" customHeight="1" x14ac:dyDescent="0.45">
      <c r="A43" s="3">
        <f>[2]หน้าผ้า!C52</f>
        <v>0</v>
      </c>
      <c r="B43" s="14">
        <f>[2]หน้าผ้า!B52</f>
        <v>0</v>
      </c>
      <c r="C43" s="9">
        <f>[2]หน้าผ้า!E52</f>
        <v>0</v>
      </c>
      <c r="D43" s="13">
        <f>[2]หน้าผ้า!F52</f>
        <v>0</v>
      </c>
      <c r="E43" s="9">
        <f>[2]หน้าผ้า!G52</f>
        <v>19</v>
      </c>
      <c r="F43" s="9">
        <f>[2]หน้าผ้า!H52</f>
        <v>30</v>
      </c>
      <c r="G43" s="9">
        <f>[2]หน้าผ้า!I52</f>
        <v>0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>
        <f>[2]หน้าผ้า!R52</f>
        <v>0</v>
      </c>
      <c r="M43" s="10">
        <f>[2]หน้าผ้า!T52</f>
        <v>0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>
        <f>[2]หน้าผ้า!Z52</f>
        <v>0</v>
      </c>
      <c r="T43" s="12">
        <f>[2]หน้าผ้า!X52</f>
        <v>0</v>
      </c>
      <c r="U43" s="11">
        <f>[2]หน้าผ้า!AA52</f>
        <v>0</v>
      </c>
      <c r="V43" s="10">
        <f>[2]หน้าผ้า!AJ52</f>
        <v>0</v>
      </c>
      <c r="W43" s="10">
        <f>[2]หน้าผ้า!AL52</f>
        <v>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464292.95000000007</v>
      </c>
      <c r="AB43" s="8">
        <f>[2]หน้าผ้า!AR52</f>
        <v>7603.75</v>
      </c>
      <c r="AC43" s="8">
        <f>[2]หน้าผ้า!AS52</f>
        <v>456689.20000000007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ระบุในSD</v>
      </c>
      <c r="AG43" s="1" t="str">
        <f>[3]หน้าผ้า!DC55</f>
        <v>พร้อมส่ง</v>
      </c>
      <c r="AH43" s="1">
        <f>[2]หน้าผ้า!DL52</f>
        <v>0</v>
      </c>
      <c r="AI43" s="1" t="str">
        <f>[2]หน้าผ้า!DM52</f>
        <v>Lead time</v>
      </c>
      <c r="AJ43" s="3">
        <f>[2]หน้าผ้า!DN52</f>
        <v>0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0</v>
      </c>
      <c r="AP43" s="3">
        <f>[2]หน้าผ้า!DP52</f>
        <v>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>
        <f>[2]หน้าผ้า!EC52</f>
        <v>0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WRWT190720/WRWT25800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45740</v>
      </c>
      <c r="B44" s="14" t="str">
        <f>[2]หน้าผ้า!B53</f>
        <v>MK68-000448</v>
      </c>
      <c r="C44" s="9" t="str">
        <f>[2]หน้าผ้า!E53</f>
        <v>บจก.เอเชี่ยนเคมิคัล</v>
      </c>
      <c r="D44" s="13" t="str">
        <f>[2]หน้าผ้า!F53</f>
        <v>A.C.C.ภาษาอังกฤษ</v>
      </c>
      <c r="E44" s="9">
        <f>[2]หน้าผ้า!G53</f>
        <v>19</v>
      </c>
      <c r="F44" s="9">
        <f>[2]หน้าผ้า!H53</f>
        <v>26</v>
      </c>
      <c r="G44" s="9" t="str">
        <f>[2]หน้าผ้า!I53</f>
        <v>ขาว</v>
      </c>
      <c r="H44" s="9" t="str">
        <f>[2]หน้าผ้า!J53</f>
        <v>ด้าน</v>
      </c>
      <c r="I44" s="9">
        <f>[2]หน้าผ้า!L53</f>
        <v>70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ไม่</v>
      </c>
      <c r="M44" s="10">
        <f>[2]หน้าผ้า!T53</f>
        <v>20</v>
      </c>
      <c r="N44" s="9">
        <f>[2]หน้าผ้า!U53</f>
        <v>28</v>
      </c>
      <c r="O44" s="9">
        <f>[2]หน้าผ้า!V53</f>
        <v>50</v>
      </c>
      <c r="P44" s="10">
        <f>[2]หน้าผ้า!AB53</f>
        <v>172.69642879999998</v>
      </c>
      <c r="Q44" s="10">
        <f>[2]หน้าผ้า!AC53</f>
        <v>0</v>
      </c>
      <c r="R44" s="10">
        <f>[2]หน้าผ้า!AD53</f>
        <v>172.69642879999998</v>
      </c>
      <c r="S44" s="9" t="str">
        <f>[2]หน้าผ้า!Z53</f>
        <v>มัด100</v>
      </c>
      <c r="T44" s="12">
        <f>[2]หน้าผ้า!X53</f>
        <v>45756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WSWT1925800SM</v>
      </c>
      <c r="AA44" s="8">
        <f>[2]หน้าผ้า!AQ53</f>
        <v>7683.5000000000009</v>
      </c>
      <c r="AB44" s="8">
        <f>[2]หน้าผ้า!AR53</f>
        <v>7683.5000000000009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7683.5000000000009</v>
      </c>
      <c r="AF44" s="8" t="str">
        <f>[2]หน้าผ้า!AI53</f>
        <v>ห้ามขาด-ห้ามเกิน</v>
      </c>
      <c r="AG44" s="1" t="str">
        <f>[3]หน้าผ้า!DC56</f>
        <v>ยังไม่ได้พิมพ์</v>
      </c>
      <c r="AH44" s="1" t="str">
        <f>[2]หน้าผ้า!DL53</f>
        <v>P8</v>
      </c>
      <c r="AI44" s="1">
        <f>[2]หน้าผ้า!DM53</f>
        <v>4</v>
      </c>
      <c r="AJ44" s="3">
        <f>[2]หน้าผ้า!DN53</f>
        <v>45756</v>
      </c>
      <c r="AK44" s="3">
        <f>[2]หน้าผ้า!DQ53</f>
        <v>45752</v>
      </c>
      <c r="AL44" s="3">
        <f>[2]หน้าผ้า!DR53</f>
        <v>45746</v>
      </c>
      <c r="AM44" s="3">
        <f>[2]หน้าผ้า!DS53</f>
        <v>45753</v>
      </c>
      <c r="AN44" s="3">
        <f>[2]หน้าผ้า!DT53</f>
        <v>45754</v>
      </c>
      <c r="AO44" s="3">
        <f>[2]หน้าผ้า!DU53</f>
        <v>45754</v>
      </c>
      <c r="AP44" s="3">
        <f>[2]หน้าผ้า!DP53</f>
        <v>45751</v>
      </c>
      <c r="AQ44" s="3">
        <f>[2]หน้าผ้า!DW53</f>
        <v>45755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งานเคลือบ+พิมพ์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WRWT25800/WRWT25800</v>
      </c>
      <c r="BD44" s="56">
        <f>[2]หน้าผ้า!CA53</f>
        <v>0</v>
      </c>
    </row>
    <row r="45" spans="1:56" ht="28.5" customHeight="1" x14ac:dyDescent="0.45">
      <c r="A45" s="3">
        <f>[2]หน้าผ้า!C54</f>
        <v>0</v>
      </c>
      <c r="B45" s="14">
        <f>[2]หน้าผ้า!B54</f>
        <v>0</v>
      </c>
      <c r="C45" s="9">
        <f>[2]หน้าผ้า!E54</f>
        <v>0</v>
      </c>
      <c r="D45" s="13">
        <f>[2]หน้าผ้า!F54</f>
        <v>0</v>
      </c>
      <c r="E45" s="9">
        <f>[2]หน้าผ้า!G54</f>
        <v>19</v>
      </c>
      <c r="F45" s="9">
        <f>[2]หน้าผ้า!H54</f>
        <v>30</v>
      </c>
      <c r="G45" s="9">
        <f>[2]หน้าผ้า!I54</f>
        <v>0</v>
      </c>
      <c r="H45" s="9">
        <f>[2]หน้าผ้า!J54</f>
        <v>0</v>
      </c>
      <c r="I45" s="9">
        <f>[2]หน้าผ้า!L54</f>
        <v>56</v>
      </c>
      <c r="J45" s="9" t="str">
        <f>[2]หน้าผ้า!M54</f>
        <v>±</v>
      </c>
      <c r="K45" s="9">
        <f>[2]หน้าผ้า!N54</f>
        <v>5</v>
      </c>
      <c r="L45" s="9">
        <f>[2]หน้าผ้า!R54</f>
        <v>0</v>
      </c>
      <c r="M45" s="10">
        <f>[2]หน้าผ้า!T54</f>
        <v>0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>
        <f>[2]หน้าผ้า!Z54</f>
        <v>0</v>
      </c>
      <c r="T45" s="12">
        <f>[2]หน้าผ้า!X54</f>
        <v>0</v>
      </c>
      <c r="U45" s="11">
        <f>[2]หน้าผ้า!AA54</f>
        <v>0</v>
      </c>
      <c r="V45" s="10" t="str">
        <f>[2]หน้าผ้า!AJ54</f>
        <v xml:space="preserve"> </v>
      </c>
      <c r="W45" s="10">
        <f>[2]หน้าผ้า!AL54</f>
        <v>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WSWT1925800SM</v>
      </c>
      <c r="AA45" s="8">
        <f>[2]หน้าผ้า!AQ54</f>
        <v>7683.5000000000009</v>
      </c>
      <c r="AB45" s="8">
        <f>[2]หน้าผ้า!AR54</f>
        <v>7683.5000000000009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7683.5000000000009</v>
      </c>
      <c r="AF45" s="8" t="str">
        <f>[2]หน้าผ้า!AI54</f>
        <v>ระบุในSD</v>
      </c>
      <c r="AG45" s="1" t="str">
        <f>[3]หน้าผ้า!DC57</f>
        <v>ยังไม่ได้พิมพ์</v>
      </c>
      <c r="AH45" s="1">
        <f>[2]หน้าผ้า!DL54</f>
        <v>0</v>
      </c>
      <c r="AI45" s="1" t="str">
        <f>[2]หน้าผ้า!DM54</f>
        <v>Lead time</v>
      </c>
      <c r="AJ45" s="3">
        <f>[2]หน้าผ้า!DN54</f>
        <v>0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0</v>
      </c>
      <c r="AP45" s="3">
        <f>[2]หน้าผ้า!DP54</f>
        <v>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>
        <f>[2]หน้าผ้า!EC54</f>
        <v>0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WRWT190800/WRWT25800</v>
      </c>
      <c r="BD45" s="56">
        <f>[2]หน้าผ้า!CA54</f>
        <v>0</v>
      </c>
    </row>
    <row r="46" spans="1:56" ht="28.5" customHeight="1" x14ac:dyDescent="0.45">
      <c r="A46" s="3">
        <f>[2]หน้าผ้า!C55</f>
        <v>45721</v>
      </c>
      <c r="B46" s="14" t="str">
        <f>[2]หน้าผ้า!B55</f>
        <v>MK68-000337</v>
      </c>
      <c r="C46" s="9" t="str">
        <f>[2]หน้าผ้า!E55</f>
        <v>บจก.อินเทคค์ โกลบอล</v>
      </c>
      <c r="D46" s="13" t="str">
        <f>[2]หน้าผ้า!F55</f>
        <v>เพอเฟคค์104S โกลด์</v>
      </c>
      <c r="E46" s="9">
        <f>[2]หน้าผ้า!G55</f>
        <v>19</v>
      </c>
      <c r="F46" s="9">
        <f>[2]หน้าผ้า!H55</f>
        <v>34</v>
      </c>
      <c r="G46" s="9" t="str">
        <f>[2]หน้าผ้า!I55</f>
        <v>ขาว</v>
      </c>
      <c r="H46" s="9" t="str">
        <f>[2]หน้าผ้า!J55</f>
        <v>ด้าน</v>
      </c>
      <c r="I46" s="9">
        <f>[2]หน้าผ้า!L55</f>
        <v>100</v>
      </c>
      <c r="J46" s="9" t="str">
        <f>[2]หน้าผ้า!M55</f>
        <v>±</v>
      </c>
      <c r="K46" s="9">
        <f>[2]หน้าผ้า!N55</f>
        <v>5</v>
      </c>
      <c r="L46" s="9" t="str">
        <f>[2]หน้าผ้า!R55</f>
        <v>จับจีบ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มัด80 ใช้สายรัด</v>
      </c>
      <c r="T46" s="12" t="str">
        <f>[2]หน้าผ้า!X55</f>
        <v>รอแจ้ง</v>
      </c>
      <c r="U46" s="11">
        <f>[2]หน้าผ้า!AA55</f>
        <v>400</v>
      </c>
      <c r="V46" s="10">
        <f>[2]หน้าผ้า!AJ55</f>
        <v>0</v>
      </c>
      <c r="W46" s="10">
        <f>[2]หน้าผ้า!AL55</f>
        <v>400</v>
      </c>
      <c r="X46" s="10">
        <f>[2]หน้าผ้า!AM55</f>
        <v>6781</v>
      </c>
      <c r="Y46" s="10">
        <f>[2]หน้าผ้า!AN55</f>
        <v>0</v>
      </c>
      <c r="Z46" s="9" t="str">
        <f>[2]หน้าผ้า!AO55</f>
        <v>WSWT19251000SM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พร้อมส่ง</v>
      </c>
      <c r="AH46" s="1" t="str">
        <f>[2]หน้าผ้า!DL55</f>
        <v>P6</v>
      </c>
      <c r="AI46" s="1">
        <f>[2]หน้าผ้า!DM55</f>
        <v>4</v>
      </c>
      <c r="AJ46" s="3" t="str">
        <f>[2]หน้าผ้า!DN55</f>
        <v>รอแจ้ง</v>
      </c>
      <c r="AK46" s="3" t="e">
        <f>[2]หน้าผ้า!DQ55</f>
        <v>#VALUE!</v>
      </c>
      <c r="AL46" s="3" t="e">
        <f>[2]หน้าผ้า!DR55</f>
        <v>#VALUE!</v>
      </c>
      <c r="AM46" s="3" t="e">
        <f>[2]หน้าผ้า!DS55</f>
        <v>#VALUE!</v>
      </c>
      <c r="AN46" s="3" t="e">
        <f>[2]หน้าผ้า!DT55</f>
        <v>#VALUE!</v>
      </c>
      <c r="AO46" s="3" t="e">
        <f>[2]หน้าผ้า!DU55</f>
        <v>#VALUE!</v>
      </c>
      <c r="AP46" s="3" t="e">
        <f>[2]หน้าผ้า!DP55</f>
        <v>#VALUE!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งานเคลือบ+พิมพ์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WRWT251000/WRWT251000</v>
      </c>
      <c r="BD46" s="56">
        <f>[2]หน้าผ้า!CA55</f>
        <v>0</v>
      </c>
    </row>
    <row r="47" spans="1:56" ht="28.5" customHeight="1" x14ac:dyDescent="0.45">
      <c r="A47" s="3">
        <f>[2]หน้าผ้า!C56</f>
        <v>45741</v>
      </c>
      <c r="B47" s="14" t="str">
        <f>[2]หน้าผ้า!B56</f>
        <v>MK68-000457</v>
      </c>
      <c r="C47" s="9" t="str">
        <f>[2]หน้าผ้า!E56</f>
        <v>บจก.อินเทคค์ โกลบอล</v>
      </c>
      <c r="D47" s="13" t="str">
        <f>[2]หน้าผ้า!F56</f>
        <v>เพอเฟคค์ 103Pโกลด์</v>
      </c>
      <c r="E47" s="9">
        <f>[2]หน้าผ้า!G56</f>
        <v>19</v>
      </c>
      <c r="F47" s="9">
        <f>[2]หน้าผ้า!H56</f>
        <v>34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จับจีบ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มัด80 ใช้สายรัด</v>
      </c>
      <c r="T47" s="12">
        <f>[2]หน้าผ้า!X56</f>
        <v>45764</v>
      </c>
      <c r="U47" s="11">
        <f>[2]หน้าผ้า!AA56</f>
        <v>5040</v>
      </c>
      <c r="V47" s="10">
        <f>[2]หน้าผ้า!AJ56</f>
        <v>0</v>
      </c>
      <c r="W47" s="10">
        <f>[2]หน้าผ้า!AL56</f>
        <v>5040</v>
      </c>
      <c r="X47" s="10">
        <f>[2]หน้าผ้า!AM56</f>
        <v>0</v>
      </c>
      <c r="Y47" s="10">
        <f>[2]หน้าผ้า!AN56</f>
        <v>5292</v>
      </c>
      <c r="Z47" s="9" t="str">
        <f>[2]หน้าผ้า!AO56</f>
        <v>WSWT19251000SM</v>
      </c>
      <c r="AA47" s="8">
        <f>[2]หน้าผ้า!AQ56</f>
        <v>4999.0247999999992</v>
      </c>
      <c r="AB47" s="8">
        <f>[2]หน้าผ้า!AR56</f>
        <v>4999.0247999999992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4999.0247999999992</v>
      </c>
      <c r="AF47" s="8">
        <f>[2]หน้าผ้า!AI56</f>
        <v>0</v>
      </c>
      <c r="AG47" s="1" t="str">
        <f>[3]หน้าผ้า!DC59</f>
        <v>ผ้าขาว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45764</v>
      </c>
      <c r="AK47" s="3">
        <f>[2]หน้าผ้า!DQ56</f>
        <v>45760</v>
      </c>
      <c r="AL47" s="3">
        <f>[2]หน้าผ้า!DR56</f>
        <v>45753</v>
      </c>
      <c r="AM47" s="3">
        <f>[2]หน้าผ้า!DS56</f>
        <v>45761</v>
      </c>
      <c r="AN47" s="3">
        <f>[2]หน้าผ้า!DT56</f>
        <v>45762</v>
      </c>
      <c r="AO47" s="3">
        <f>[2]หน้าผ้า!DU56</f>
        <v>45763</v>
      </c>
      <c r="AP47" s="3">
        <f>[2]หน้าผ้า!DP56</f>
        <v>45759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WRWT251000/WRWT251000</v>
      </c>
      <c r="BD47" s="56">
        <f>[2]หน้าผ้า!CA56</f>
        <v>0</v>
      </c>
    </row>
    <row r="48" spans="1:56" ht="28.5" customHeight="1" x14ac:dyDescent="0.45">
      <c r="A48" s="3">
        <f>[2]หน้าผ้า!C57</f>
        <v>45741</v>
      </c>
      <c r="B48" s="14" t="str">
        <f>[2]หน้าผ้า!B57</f>
        <v>MK68-000457</v>
      </c>
      <c r="C48" s="9" t="str">
        <f>[2]หน้าผ้า!E57</f>
        <v>บจก.อินเทคค์ โกลบอล</v>
      </c>
      <c r="D48" s="13" t="str">
        <f>[2]หน้าผ้า!F57</f>
        <v>เพอเฟคค์ 104โกลด์</v>
      </c>
      <c r="E48" s="9">
        <f>[2]หน้าผ้า!G57</f>
        <v>19</v>
      </c>
      <c r="F48" s="9">
        <f>[2]หน้าผ้า!H57</f>
        <v>34</v>
      </c>
      <c r="G48" s="9" t="str">
        <f>[2]หน้าผ้า!I57</f>
        <v>ขาว</v>
      </c>
      <c r="H48" s="9" t="str">
        <f>[2]หน้าผ้า!J57</f>
        <v>ด้าน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จับจีบ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มัด80 ใช้สายรัด</v>
      </c>
      <c r="T48" s="12">
        <f>[2]หน้าผ้า!X57</f>
        <v>45764</v>
      </c>
      <c r="U48" s="11">
        <f>[2]หน้าผ้า!AA57</f>
        <v>5040</v>
      </c>
      <c r="V48" s="10">
        <f>[2]หน้าผ้า!AJ57</f>
        <v>0</v>
      </c>
      <c r="W48" s="10">
        <f>[2]หน้าผ้า!AL57</f>
        <v>5040</v>
      </c>
      <c r="X48" s="10">
        <f>[2]หน้าผ้า!AM57</f>
        <v>0</v>
      </c>
      <c r="Y48" s="10">
        <f>[2]หน้าผ้า!AN57</f>
        <v>5292</v>
      </c>
      <c r="Z48" s="9" t="str">
        <f>[2]หน้าผ้า!AO57</f>
        <v>WSWT19251000SM</v>
      </c>
      <c r="AA48" s="8">
        <f>[2]หน้าผ้า!AQ57</f>
        <v>4999.0247999999992</v>
      </c>
      <c r="AB48" s="8">
        <f>[2]หน้าผ้า!AR57</f>
        <v>3001</v>
      </c>
      <c r="AC48" s="8">
        <f>[2]หน้าผ้า!AS57</f>
        <v>1998.0247999999992</v>
      </c>
      <c r="AD48" s="8">
        <f>[2]หน้าผ้า!AT57</f>
        <v>0</v>
      </c>
      <c r="AE48" s="8">
        <f>[2]หน้าผ้า!AU57</f>
        <v>4999.0247999999992</v>
      </c>
      <c r="AF48" s="8">
        <f>[2]หน้าผ้า!AI57</f>
        <v>0</v>
      </c>
      <c r="AG48" s="1" t="str">
        <f>[3]หน้าผ้า!DC60</f>
        <v>ผ้าขาว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45764</v>
      </c>
      <c r="AK48" s="3">
        <f>[2]หน้าผ้า!DQ57</f>
        <v>45760</v>
      </c>
      <c r="AL48" s="3">
        <f>[2]หน้าผ้า!DR57</f>
        <v>45753</v>
      </c>
      <c r="AM48" s="3">
        <f>[2]หน้าผ้า!DS57</f>
        <v>45761</v>
      </c>
      <c r="AN48" s="3">
        <f>[2]หน้าผ้า!DT57</f>
        <v>45762</v>
      </c>
      <c r="AO48" s="3">
        <f>[2]หน้าผ้า!DU57</f>
        <v>45763</v>
      </c>
      <c r="AP48" s="3">
        <f>[2]หน้าผ้า!DP57</f>
        <v>45759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WRWT251000/WRWT251000</v>
      </c>
      <c r="BD48" s="56">
        <f>[2]หน้าผ้า!CA57</f>
        <v>168.72209422222215</v>
      </c>
    </row>
    <row r="49" spans="1:56" ht="28.5" customHeight="1" x14ac:dyDescent="0.45">
      <c r="A49" s="3">
        <f>[2]หน้าผ้า!C58</f>
        <v>0</v>
      </c>
      <c r="B49" s="14">
        <f>[2]หน้าผ้า!B58</f>
        <v>0</v>
      </c>
      <c r="C49" s="9">
        <f>[2]หน้าผ้า!E58</f>
        <v>0</v>
      </c>
      <c r="D49" s="13">
        <f>[2]หน้าผ้า!F58</f>
        <v>0</v>
      </c>
      <c r="E49" s="9">
        <f>[2]หน้าผ้า!G58</f>
        <v>19</v>
      </c>
      <c r="F49" s="9">
        <f>[2]หน้าผ้า!H58</f>
        <v>34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80</v>
      </c>
      <c r="J49" s="9" t="str">
        <f>[2]หน้าผ้า!M58</f>
        <v>±</v>
      </c>
      <c r="K49" s="9">
        <f>[2]หน้าผ้า!N58</f>
        <v>5</v>
      </c>
      <c r="L49" s="9">
        <f>[2]หน้าผ้า!R58</f>
        <v>0</v>
      </c>
      <c r="M49" s="10">
        <f>[2]หน้าผ้า!T58</f>
        <v>0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>
        <f>[2]หน้าผ้า!Z58</f>
        <v>0</v>
      </c>
      <c r="T49" s="12">
        <f>[2]หน้าผ้า!X58</f>
        <v>0</v>
      </c>
      <c r="U49" s="11">
        <f>[2]หน้าผ้า!AA58</f>
        <v>0</v>
      </c>
      <c r="V49" s="10">
        <f>[2]หน้าผ้า!AJ58</f>
        <v>0</v>
      </c>
      <c r="W49" s="10">
        <f>[2]หน้าผ้า!AL58</f>
        <v>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WSWT19251000SM</v>
      </c>
      <c r="AA49" s="8">
        <f>[2]หน้าผ้า!AQ58</f>
        <v>9998.0495999999985</v>
      </c>
      <c r="AB49" s="8">
        <f>[2]หน้าผ้า!AR58</f>
        <v>8000.0247999999992</v>
      </c>
      <c r="AC49" s="8">
        <f>[2]หน้าผ้า!AS58</f>
        <v>1998.0247999999992</v>
      </c>
      <c r="AD49" s="8">
        <f>[2]หน้าผ้า!AT58</f>
        <v>0</v>
      </c>
      <c r="AE49" s="8">
        <f>[2]หน้าผ้า!AU58</f>
        <v>9998.0495999999985</v>
      </c>
      <c r="AF49" s="8" t="str">
        <f>[2]หน้าผ้า!AI58</f>
        <v>ระบุในSD</v>
      </c>
      <c r="AG49" s="1" t="str">
        <f>[3]หน้าผ้า!DC61</f>
        <v>พร้อมส่ง</v>
      </c>
      <c r="AH49" s="1">
        <f>[2]หน้าผ้า!DL58</f>
        <v>0</v>
      </c>
      <c r="AI49" s="1" t="str">
        <f>[2]หน้าผ้า!DM58</f>
        <v>Lead time</v>
      </c>
      <c r="AJ49" s="3">
        <f>[2]หน้าผ้า!DN58</f>
        <v>0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0</v>
      </c>
      <c r="AP49" s="3">
        <f>[2]หน้าผ้า!DP58</f>
        <v>0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>
        <f>[2]หน้าผ้า!EC58</f>
        <v>0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WRWT251000/WRYL251000</v>
      </c>
      <c r="BD49" s="56">
        <f>[2]หน้าผ้า!CA58</f>
        <v>0</v>
      </c>
    </row>
    <row r="50" spans="1:56" ht="28.5" customHeight="1" x14ac:dyDescent="0.45">
      <c r="A50" s="3" t="str">
        <f>[2]หน้าผ้า!C59</f>
        <v>ประมาณการ</v>
      </c>
      <c r="B50" s="14" t="str">
        <f>[2]หน้าผ้า!B59</f>
        <v>ประมาณการ</v>
      </c>
      <c r="C50" s="9" t="str">
        <f>[2]หน้าผ้า!E59</f>
        <v>บจก.หนองบัวฟีดมิลล์</v>
      </c>
      <c r="D50" s="13" t="str">
        <f>[2]หน้าผ้า!F59</f>
        <v>ไม่พิมพ์</v>
      </c>
      <c r="E50" s="9">
        <f>[2]หน้าผ้า!G59</f>
        <v>20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53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</v>
      </c>
      <c r="T50" s="12">
        <f>[2]หน้าผ้า!X59</f>
        <v>45777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0</v>
      </c>
      <c r="Z50" s="9" t="str">
        <f>[2]หน้าผ้า!AO59</f>
        <v>WSWT2025650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ผ้าขาว</v>
      </c>
      <c r="AH50" s="1" t="str">
        <f>[2]หน้าผ้า!DL59</f>
        <v>P3</v>
      </c>
      <c r="AI50" s="1">
        <f>[2]หน้าผ้า!DM59</f>
        <v>1</v>
      </c>
      <c r="AJ50" s="3">
        <f>[2]หน้าผ้า!DN59</f>
        <v>45777</v>
      </c>
      <c r="AK50" s="3">
        <f>[2]หน้าผ้า!DQ59</f>
        <v>0</v>
      </c>
      <c r="AL50" s="3">
        <f>[2]หน้าผ้า!DR59</f>
        <v>0</v>
      </c>
      <c r="AM50" s="3">
        <f>[2]หน้าผ้า!DS59</f>
        <v>0</v>
      </c>
      <c r="AN50" s="3">
        <f>[2]หน้าผ้า!DT59</f>
        <v>0</v>
      </c>
      <c r="AO50" s="3">
        <f>[2]หน้าผ้า!DU59</f>
        <v>45776</v>
      </c>
      <c r="AP50" s="3">
        <f>[2]หน้าผ้า!DP59</f>
        <v>45772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ตัด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WRWT25650/WRWT25650</v>
      </c>
      <c r="BD50" s="56">
        <f>[2]หน้าผ้า!CA59</f>
        <v>270.14487500000001</v>
      </c>
    </row>
    <row r="51" spans="1:56" ht="28.5" customHeight="1" x14ac:dyDescent="0.45">
      <c r="A51" s="3" t="str">
        <f>[2]หน้าผ้า!C60</f>
        <v>ประมาณการ</v>
      </c>
      <c r="B51" s="14" t="str">
        <f>[2]หน้าผ้า!B60</f>
        <v>ประมาณการ</v>
      </c>
      <c r="C51" s="9" t="str">
        <f>[2]หน้าผ้า!E60</f>
        <v>บจก.หนองบัวฟีดมิลล์</v>
      </c>
      <c r="D51" s="13" t="str">
        <f>[2]หน้าผ้า!F60</f>
        <v>ไม่พิมพ์</v>
      </c>
      <c r="E51" s="9">
        <f>[2]หน้าผ้า!G60</f>
        <v>20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53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</v>
      </c>
      <c r="T51" s="12">
        <f>[2]หน้าผ้า!X60</f>
        <v>45807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0</v>
      </c>
      <c r="Y51" s="10">
        <f>[2]หน้าผ้า!AN60</f>
        <v>0</v>
      </c>
      <c r="Z51" s="9" t="str">
        <f>[2]หน้าผ้า!AO60</f>
        <v>WSWT2025650</v>
      </c>
      <c r="AA51" s="8">
        <f>[2]หน้าผ้า!AQ60</f>
        <v>8801.1</v>
      </c>
      <c r="AB51" s="8">
        <f>[2]หน้าผ้า!AR60</f>
        <v>0</v>
      </c>
      <c r="AC51" s="8">
        <f>[2]หน้าผ้า!AS60</f>
        <v>8801.1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P3</v>
      </c>
      <c r="AI51" s="1">
        <f>[2]หน้าผ้า!DM60</f>
        <v>1</v>
      </c>
      <c r="AJ51" s="3">
        <f>[2]หน้าผ้า!DN60</f>
        <v>45807</v>
      </c>
      <c r="AK51" s="3">
        <f>[2]หน้าผ้า!DQ60</f>
        <v>0</v>
      </c>
      <c r="AL51" s="3">
        <f>[2]หน้าผ้า!DR60</f>
        <v>0</v>
      </c>
      <c r="AM51" s="3">
        <f>[2]หน้าผ้า!DS60</f>
        <v>0</v>
      </c>
      <c r="AN51" s="3">
        <f>[2]หน้าผ้า!DT60</f>
        <v>0</v>
      </c>
      <c r="AO51" s="3">
        <f>[2]หน้าผ้า!DU60</f>
        <v>45806</v>
      </c>
      <c r="AP51" s="3">
        <f>[2]หน้าผ้า!DP60</f>
        <v>45802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ตัด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WRWT25650/WRWT25650</v>
      </c>
      <c r="BD51" s="56">
        <f>[2]หน้าผ้า!CA60</f>
        <v>540.28975000000003</v>
      </c>
    </row>
    <row r="52" spans="1:56" ht="28.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65</v>
      </c>
      <c r="J52" s="9" t="str">
        <f>[2]หน้าผ้า!M61</f>
        <v>±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WSWT2025650</v>
      </c>
      <c r="AA52" s="8">
        <f>[2]หน้าผ้า!AQ61</f>
        <v>13201.650000000001</v>
      </c>
      <c r="AB52" s="8">
        <f>[2]หน้าผ้า!AR61</f>
        <v>0</v>
      </c>
      <c r="AC52" s="8">
        <f>[2]หน้าผ้า!AS61</f>
        <v>13201.650000000001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รอตัด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WRWT25650/WRWT25650</v>
      </c>
      <c r="BD52" s="56">
        <f>[2]หน้าผ้า!CA61</f>
        <v>0</v>
      </c>
    </row>
    <row r="53" spans="1:56" ht="28.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บจก.เบทาโกร</v>
      </c>
      <c r="D53" s="13" t="str">
        <f>[2]หน้าผ้า!F62</f>
        <v>ไม่พิมพ์</v>
      </c>
      <c r="E53" s="9">
        <f>[2]หน้าผ้า!G62</f>
        <v>20</v>
      </c>
      <c r="F53" s="9">
        <f>[2]หน้าผ้า!H62</f>
        <v>38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72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 t="str">
        <f>[2]หน้าผ้า!X62</f>
        <v>รอแจ้ง</v>
      </c>
      <c r="U53" s="11">
        <f>[2]หน้าผ้า!AA62</f>
        <v>50000</v>
      </c>
      <c r="V53" s="10">
        <f>[2]หน้าผ้า!AJ62</f>
        <v>0</v>
      </c>
      <c r="W53" s="10">
        <f>[2]หน้าผ้า!AL62</f>
        <v>50000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WSWT2025700</v>
      </c>
      <c r="AA53" s="8">
        <f>[2]หน้าผ้า!AQ62</f>
        <v>55181.5</v>
      </c>
      <c r="AB53" s="8">
        <f>[2]หน้าผ้า!AR62</f>
        <v>14387</v>
      </c>
      <c r="AC53" s="8">
        <f>[2]หน้าผ้า!AS62</f>
        <v>40794.5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P3</v>
      </c>
      <c r="AI53" s="1">
        <f>[2]หน้าผ้า!DM62</f>
        <v>1</v>
      </c>
      <c r="AJ53" s="3" t="str">
        <f>[2]หน้าผ้า!DN62</f>
        <v>รอแจ้ง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 t="e">
        <f>[2]หน้าผ้า!DU62</f>
        <v>#VALUE!</v>
      </c>
      <c r="AP53" s="3" t="e">
        <f>[2]หน้าผ้า!DP62</f>
        <v>#VALUE!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ตัด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WRWT25800/WRWT25650</v>
      </c>
      <c r="BD53" s="56">
        <f>[2]หน้าผ้า!CA62</f>
        <v>2937.2039999999997</v>
      </c>
    </row>
    <row r="54" spans="1:56" ht="28.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20</v>
      </c>
      <c r="F54" s="9">
        <f>[2]หน้าผ้า!H63</f>
        <v>37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70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>
        <f>[2]หน้าผ้า!AJ63</f>
        <v>0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WSWT2025700</v>
      </c>
      <c r="AA54" s="8">
        <f>[2]หน้าผ้า!AQ63</f>
        <v>55181.5</v>
      </c>
      <c r="AB54" s="8">
        <f>[2]หน้าผ้า!AR63</f>
        <v>14387</v>
      </c>
      <c r="AC54" s="8">
        <f>[2]หน้าผ้า!AS63</f>
        <v>40794.5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ระบุในSD</v>
      </c>
      <c r="AG54" s="1" t="str">
        <f>[3]หน้าผ้า!DC66</f>
        <v>พร้อมส่ง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WRWT25800/WRWT25650</v>
      </c>
      <c r="BD54" s="56">
        <f>[2]หน้าผ้า!CA63</f>
        <v>0</v>
      </c>
    </row>
    <row r="55" spans="1:56" ht="28.5" customHeight="1" x14ac:dyDescent="0.45">
      <c r="A55" s="3">
        <f>[2]หน้าผ้า!C64</f>
        <v>45721</v>
      </c>
      <c r="B55" s="14" t="str">
        <f>[2]หน้าผ้า!B64</f>
        <v>MK68-000334</v>
      </c>
      <c r="C55" s="9" t="str">
        <f>[2]หน้าผ้า!E64</f>
        <v>บจก.อินเทคค์ โกลบอล</v>
      </c>
      <c r="D55" s="13" t="str">
        <f>[2]หน้าผ้า!F64</f>
        <v>เพอเฟคค์ 000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 t="str">
        <f>[2]หน้าผ้า!X64</f>
        <v>รอแจ้ง</v>
      </c>
      <c r="U55" s="11">
        <f>[2]หน้าผ้า!AA64</f>
        <v>971</v>
      </c>
      <c r="V55" s="10">
        <f>[2]หน้าผ้า!AJ64</f>
        <v>0</v>
      </c>
      <c r="W55" s="10">
        <f>[2]หน้าผ้า!AL64</f>
        <v>971</v>
      </c>
      <c r="X55" s="10">
        <f>[2]หน้าผ้า!AM64</f>
        <v>10610</v>
      </c>
      <c r="Y55" s="10">
        <f>[2]หน้าผ้า!AN64</f>
        <v>0</v>
      </c>
      <c r="Z55" s="9" t="str">
        <f>[2]หน้าผ้า!AO64</f>
        <v>WSWT2025800SM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พร้อมส่ง</v>
      </c>
      <c r="AH55" s="1" t="str">
        <f>[2]หน้าผ้า!DL64</f>
        <v>P6</v>
      </c>
      <c r="AI55" s="1">
        <f>[2]หน้าผ้า!DM64</f>
        <v>4</v>
      </c>
      <c r="AJ55" s="3" t="str">
        <f>[2]หน้าผ้า!DN64</f>
        <v>รอแจ้ง</v>
      </c>
      <c r="AK55" s="3" t="e">
        <f>[2]หน้าผ้า!DQ64</f>
        <v>#VALUE!</v>
      </c>
      <c r="AL55" s="3" t="e">
        <f>[2]หน้าผ้า!DR64</f>
        <v>#VALUE!</v>
      </c>
      <c r="AM55" s="3" t="e">
        <f>[2]หน้าผ้า!DS64</f>
        <v>#VALUE!</v>
      </c>
      <c r="AN55" s="3" t="e">
        <f>[2]หน้าผ้า!DT64</f>
        <v>#VALUE!</v>
      </c>
      <c r="AO55" s="3" t="e">
        <f>[2]หน้าผ้า!DU64</f>
        <v>#VALUE!</v>
      </c>
      <c r="AP55" s="3" t="e">
        <f>[2]หน้าผ้า!DP64</f>
        <v>#VALUE!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8.5" customHeight="1" x14ac:dyDescent="0.45">
      <c r="A56" s="3">
        <f>[2]หน้าผ้า!C65</f>
        <v>45721</v>
      </c>
      <c r="B56" s="14" t="str">
        <f>[2]หน้าผ้า!B65</f>
        <v>MK68-000334</v>
      </c>
      <c r="C56" s="9" t="str">
        <f>[2]หน้าผ้า!E65</f>
        <v>บจก.อินเทคค์ โกลบอล</v>
      </c>
      <c r="D56" s="13" t="str">
        <f>[2]หน้าผ้า!F65</f>
        <v>เพอเฟคค์ 911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 t="str">
        <f>[2]หน้าผ้า!X65</f>
        <v>รอแจ้ง</v>
      </c>
      <c r="U56" s="11">
        <f>[2]หน้าผ้า!AA65</f>
        <v>111</v>
      </c>
      <c r="V56" s="10">
        <f>[2]หน้าผ้า!AJ65</f>
        <v>0</v>
      </c>
      <c r="W56" s="10">
        <f>[2]หน้าผ้า!AL65</f>
        <v>111</v>
      </c>
      <c r="X56" s="10">
        <f>[2]หน้าผ้า!AM65</f>
        <v>5600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P6</v>
      </c>
      <c r="AI56" s="1">
        <f>[2]หน้าผ้า!DM65</f>
        <v>4</v>
      </c>
      <c r="AJ56" s="3" t="str">
        <f>[2]หน้าผ้า!DN65</f>
        <v>รอแจ้ง</v>
      </c>
      <c r="AK56" s="3" t="e">
        <f>[2]หน้าผ้า!DQ65</f>
        <v>#VALUE!</v>
      </c>
      <c r="AL56" s="3" t="e">
        <f>[2]หน้าผ้า!DR65</f>
        <v>#VALUE!</v>
      </c>
      <c r="AM56" s="3" t="e">
        <f>[2]หน้าผ้า!DS65</f>
        <v>#VALUE!</v>
      </c>
      <c r="AN56" s="3" t="e">
        <f>[2]หน้าผ้า!DT65</f>
        <v>#VALUE!</v>
      </c>
      <c r="AO56" s="3" t="e">
        <f>[2]หน้าผ้า!DU65</f>
        <v>#VALUE!</v>
      </c>
      <c r="AP56" s="3" t="e">
        <f>[2]หน้าผ้า!DP65</f>
        <v>#VALUE!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8.5" customHeight="1" x14ac:dyDescent="0.45">
      <c r="A57" s="3">
        <f>[2]หน้าผ้า!C66</f>
        <v>45729</v>
      </c>
      <c r="B57" s="14" t="str">
        <f>[2]หน้าผ้า!B66</f>
        <v>MK68-000398</v>
      </c>
      <c r="C57" s="9" t="str">
        <f>[2]หน้าผ้า!E66</f>
        <v>บจก.มารีน ลีดเดอร์</v>
      </c>
      <c r="D57" s="13" t="str">
        <f>[2]หน้าผ้า!F66</f>
        <v>Rocky Quick lime</v>
      </c>
      <c r="E57" s="9">
        <f>[2]หน้าผ้า!G66</f>
        <v>20</v>
      </c>
      <c r="F57" s="9">
        <f>[2]หน้าผ้า!H66</f>
        <v>30</v>
      </c>
      <c r="G57" s="9" t="str">
        <f>[2]หน้าผ้า!I66</f>
        <v>ขาว</v>
      </c>
      <c r="H57" s="9" t="str">
        <f>[2]หน้าผ้า!J66</f>
        <v>ใส</v>
      </c>
      <c r="I57" s="9">
        <f>[2]หน้าผ้า!L66</f>
        <v>80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จับจีบ5"</v>
      </c>
      <c r="M57" s="10">
        <f>[2]หน้าผ้า!T66</f>
        <v>21</v>
      </c>
      <c r="N57" s="9">
        <f>[2]หน้าผ้า!U66</f>
        <v>33</v>
      </c>
      <c r="O57" s="9">
        <f>[2]หน้าผ้า!V66</f>
        <v>40</v>
      </c>
      <c r="P57" s="10">
        <f>[2]หน้าผ้า!AB66</f>
        <v>0.51290839353600004</v>
      </c>
      <c r="Q57" s="10">
        <f>[2]หน้าผ้า!AC66</f>
        <v>0</v>
      </c>
      <c r="R57" s="10">
        <f>[2]หน้าผ้า!AD66</f>
        <v>0.51290839353600004</v>
      </c>
      <c r="S57" s="9" t="str">
        <f>[2]หน้าผ้า!Z66</f>
        <v>500กระสอบ</v>
      </c>
      <c r="T57" s="12" t="str">
        <f>[2]หน้าผ้า!X66</f>
        <v>รอส่ง</v>
      </c>
      <c r="U57" s="11">
        <f>[2]หน้าผ้า!AA66</f>
        <v>10000</v>
      </c>
      <c r="V57" s="10">
        <f>[2]หน้าผ้า!AJ66</f>
        <v>9970</v>
      </c>
      <c r="W57" s="10">
        <f>[2]หน้าผ้า!AL66</f>
        <v>30</v>
      </c>
      <c r="X57" s="10">
        <f>[2]หน้าผ้า!AM66</f>
        <v>10500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P8</v>
      </c>
      <c r="AI57" s="1">
        <f>[2]หน้าผ้า!DM66</f>
        <v>4</v>
      </c>
      <c r="AJ57" s="3" t="str">
        <f>[2]หน้าผ้า!DN66</f>
        <v>รอส่ง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 t="e">
        <f>[2]หน้าผ้า!DW66</f>
        <v>#VALUE!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8.5" customHeight="1" x14ac:dyDescent="0.45">
      <c r="A58" s="3">
        <f>[2]หน้าผ้า!C67</f>
        <v>45611</v>
      </c>
      <c r="B58" s="14" t="str">
        <f>[2]หน้าผ้า!B67</f>
        <v>MK67-001533</v>
      </c>
      <c r="C58" s="9" t="str">
        <f>[2]หน้าผ้า!E67</f>
        <v>บจก.อินเทคค์ โกลบอล</v>
      </c>
      <c r="D58" s="13" t="str">
        <f>[2]หน้าผ้า!F67</f>
        <v>เฟิร์สช้อย 914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 t="str">
        <f>[2]หน้าผ้า!X67</f>
        <v>รอแจ้ง</v>
      </c>
      <c r="U58" s="11">
        <f>[2]หน้าผ้า!AA67</f>
        <v>67</v>
      </c>
      <c r="V58" s="10">
        <f>[2]หน้าผ้า!AJ67</f>
        <v>67</v>
      </c>
      <c r="W58" s="10">
        <f>[2]หน้าผ้า!AL67</f>
        <v>0</v>
      </c>
      <c r="X58" s="10">
        <f>[2]หน้าผ้า!AM67</f>
        <v>80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 t="str">
        <f>[2]หน้าผ้า!DN67</f>
        <v>รอแจ้ง</v>
      </c>
      <c r="AK58" s="3" t="e">
        <f>[2]หน้าผ้า!DQ67</f>
        <v>#VALUE!</v>
      </c>
      <c r="AL58" s="3" t="e">
        <f>[2]หน้าผ้า!DR67</f>
        <v>#VALUE!</v>
      </c>
      <c r="AM58" s="3" t="e">
        <f>[2]หน้าผ้า!DS67</f>
        <v>#VALUE!</v>
      </c>
      <c r="AN58" s="3" t="e">
        <f>[2]หน้าผ้า!DT67</f>
        <v>#VALUE!</v>
      </c>
      <c r="AO58" s="3" t="e">
        <f>[2]หน้าผ้า!DU67</f>
        <v>#VALUE!</v>
      </c>
      <c r="AP58" s="3" t="e">
        <f>[2]หน้าผ้า!DP67</f>
        <v>#VALUE!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8.5" customHeight="1" x14ac:dyDescent="0.45">
      <c r="A59" s="3">
        <f>[2]หน้าผ้า!C68</f>
        <v>45721</v>
      </c>
      <c r="B59" s="14" t="str">
        <f>[2]หน้าผ้า!B68</f>
        <v>MK68-000337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 916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395</v>
      </c>
      <c r="V59" s="10">
        <f>[2]หน้าผ้า!AJ68</f>
        <v>0</v>
      </c>
      <c r="W59" s="10">
        <f>[2]หน้าผ้า!AL68</f>
        <v>395</v>
      </c>
      <c r="X59" s="10">
        <f>[2]หน้าผ้า!AM68</f>
        <v>11050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8.5" customHeight="1" x14ac:dyDescent="0.45">
      <c r="A60" s="3">
        <f>[2]หน้าผ้า!C69</f>
        <v>45721</v>
      </c>
      <c r="B60" s="14" t="str">
        <f>[2]หน้าผ้า!B69</f>
        <v>MK68-000341</v>
      </c>
      <c r="C60" s="9" t="str">
        <f>[2]หน้าผ้า!E69</f>
        <v>บจก.อินเทคค์ โกลบอล</v>
      </c>
      <c r="D60" s="13" t="str">
        <f>[2]หน้าผ้า!F69</f>
        <v>สุบรรณ 222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 t="str">
        <f>[2]หน้าผ้า!X69</f>
        <v>รอแจ้ง</v>
      </c>
      <c r="U60" s="11">
        <f>[2]หน้าผ้า!AA69</f>
        <v>235</v>
      </c>
      <c r="V60" s="10">
        <f>[2]หน้าผ้า!AJ69</f>
        <v>0</v>
      </c>
      <c r="W60" s="10">
        <f>[2]หน้าผ้า!AL69</f>
        <v>235</v>
      </c>
      <c r="X60" s="10">
        <f>[2]หน้าผ้า!AM69</f>
        <v>6066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รอแจ้ง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8.5" customHeight="1" x14ac:dyDescent="0.45">
      <c r="A61" s="3">
        <f>[2]หน้าผ้า!C70</f>
        <v>45667</v>
      </c>
      <c r="B61" s="14" t="str">
        <f>[2]หน้าผ้า!B70</f>
        <v>MK68-000064</v>
      </c>
      <c r="C61" s="9" t="str">
        <f>[2]หน้าผ้า!E70</f>
        <v>บจก.เอพีเอ็ม อะโกร</v>
      </c>
      <c r="D61" s="13" t="str">
        <f>[2]หน้าผ้า!F70</f>
        <v>ฟิล กู๊ด พี6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 t="str">
        <f>[2]หน้าผ้า!X70</f>
        <v>รอส่ง</v>
      </c>
      <c r="U61" s="11">
        <f>[2]หน้าผ้า!AA70</f>
        <v>2432</v>
      </c>
      <c r="V61" s="10">
        <f>[2]หน้าผ้า!AJ70</f>
        <v>2432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รอส่ง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45721</v>
      </c>
      <c r="B62" s="14" t="str">
        <f>[2]หน้าผ้า!B71</f>
        <v>MK68-000341</v>
      </c>
      <c r="C62" s="9" t="str">
        <f>[2]หน้าผ้า!E71</f>
        <v>บจก.อินเทคค์ โกลบอล</v>
      </c>
      <c r="D62" s="13" t="str">
        <f>[2]หน้าผ้า!F71</f>
        <v>สุบรรณ 111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734</v>
      </c>
      <c r="V62" s="10">
        <f>[2]หน้าผ้า!AJ71</f>
        <v>0</v>
      </c>
      <c r="W62" s="10">
        <f>[2]หน้าผ้า!AL71</f>
        <v>734</v>
      </c>
      <c r="X62" s="10">
        <f>[2]หน้าผ้า!AM71</f>
        <v>5520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รอตัด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 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45674</v>
      </c>
      <c r="B63" s="14" t="str">
        <f>[2]หน้าผ้า!B72</f>
        <v>MK68-000088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914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จับจีบ4"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45752</v>
      </c>
      <c r="U63" s="11">
        <f>[2]หน้าผ้า!AA72</f>
        <v>811</v>
      </c>
      <c r="V63" s="10">
        <f>[2]หน้าผ้า!AJ72</f>
        <v>0</v>
      </c>
      <c r="W63" s="10">
        <f>[2]หน้าผ้า!AL72</f>
        <v>811</v>
      </c>
      <c r="X63" s="10">
        <f>[2]หน้าผ้า!AM72</f>
        <v>0</v>
      </c>
      <c r="Y63" s="10">
        <f>[2]หน้าผ้า!AN72</f>
        <v>851.55000000000007</v>
      </c>
      <c r="Z63" s="9" t="str">
        <f>[2]หน้าผ้า!AO72</f>
        <v>WSWT2025800SM</v>
      </c>
      <c r="AA63" s="8">
        <f>[2]หน้าผ้า!AQ72</f>
        <v>849.72525000000007</v>
      </c>
      <c r="AB63" s="8">
        <f>[2]หน้าผ้า!AR72</f>
        <v>0</v>
      </c>
      <c r="AC63" s="8">
        <f>[2]หน้าผ้า!AS72</f>
        <v>849.72525000000007</v>
      </c>
      <c r="AD63" s="8">
        <f>[2]หน้าผ้า!AT72</f>
        <v>0</v>
      </c>
      <c r="AE63" s="8">
        <f>[2]หน้าผ้า!AU72</f>
        <v>849.72525000000007</v>
      </c>
      <c r="AF63" s="8" t="str">
        <f>[2]หน้าผ้า!AI72</f>
        <v>ห้ามขาด-ห้ามเกิน</v>
      </c>
      <c r="AG63" s="1" t="str">
        <f>[3]หน้าผ้า!DC75</f>
        <v>รอตัด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45752</v>
      </c>
      <c r="AK63" s="3">
        <f>[2]หน้าผ้า!DQ72</f>
        <v>45748</v>
      </c>
      <c r="AL63" s="3">
        <f>[2]หน้าผ้า!DR72</f>
        <v>45741</v>
      </c>
      <c r="AM63" s="3">
        <f>[2]หน้าผ้า!DS72</f>
        <v>45749</v>
      </c>
      <c r="AN63" s="3">
        <f>[2]หน้าผ้า!DT72</f>
        <v>45750</v>
      </c>
      <c r="AO63" s="3">
        <f>[2]หน้าผ้า!DU72</f>
        <v>45751</v>
      </c>
      <c r="AP63" s="3">
        <f>[2]หน้าผ้า!DP72</f>
        <v>45747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64.201463333333322</v>
      </c>
    </row>
    <row r="64" spans="1:56" ht="28.5" customHeight="1" x14ac:dyDescent="0.45">
      <c r="A64" s="3">
        <f>[2]หน้าผ้า!C73</f>
        <v>45721</v>
      </c>
      <c r="B64" s="14" t="str">
        <f>[2]หน้าผ้า!B73</f>
        <v>MK68-000336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 914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จับจีบ4"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45752</v>
      </c>
      <c r="U64" s="11">
        <f>[2]หน้าผ้า!AA73</f>
        <v>10320</v>
      </c>
      <c r="V64" s="10">
        <f>[2]หน้าผ้า!AJ73</f>
        <v>0</v>
      </c>
      <c r="W64" s="10">
        <f>[2]หน้าผ้า!AL73</f>
        <v>10320</v>
      </c>
      <c r="X64" s="10">
        <f>[2]หน้าผ้า!AM73</f>
        <v>0</v>
      </c>
      <c r="Y64" s="10">
        <f>[2]หน้าผ้า!AN73</f>
        <v>10836</v>
      </c>
      <c r="Z64" s="9" t="str">
        <f>[2]หน้าผ้า!AO73</f>
        <v>WSWT2025800SM</v>
      </c>
      <c r="AA64" s="8">
        <f>[2]หน้าผ้า!AQ73</f>
        <v>10812.78</v>
      </c>
      <c r="AB64" s="8">
        <f>[2]หน้าผ้า!AR73</f>
        <v>8000</v>
      </c>
      <c r="AC64" s="8">
        <f>[2]หน้าผ้า!AS73</f>
        <v>2812.7800000000007</v>
      </c>
      <c r="AD64" s="8">
        <f>[2]หน้าผ้า!AT73</f>
        <v>0</v>
      </c>
      <c r="AE64" s="8">
        <f>[2]หน้าผ้า!AU73</f>
        <v>10812.78</v>
      </c>
      <c r="AF64" s="8">
        <f>[2]หน้าผ้า!AI73</f>
        <v>0</v>
      </c>
      <c r="AG64" s="1" t="str">
        <f>[3]หน้าผ้า!DC76</f>
        <v>รอตัด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45752</v>
      </c>
      <c r="AK64" s="3">
        <f>[2]หน้าผ้า!DQ73</f>
        <v>45748</v>
      </c>
      <c r="AL64" s="3">
        <f>[2]หน้าผ้า!DR73</f>
        <v>45741</v>
      </c>
      <c r="AM64" s="3">
        <f>[2]หน้าผ้า!DS73</f>
        <v>45749</v>
      </c>
      <c r="AN64" s="3">
        <f>[2]หน้าผ้า!DT73</f>
        <v>45750</v>
      </c>
      <c r="AO64" s="3">
        <f>[2]หน้าผ้า!DU73</f>
        <v>45751</v>
      </c>
      <c r="AP64" s="3">
        <f>[2]หน้าผ้า!DP73</f>
        <v>45747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212.52115555555557</v>
      </c>
    </row>
    <row r="65" spans="1:56" ht="28.5" customHeight="1" x14ac:dyDescent="0.45">
      <c r="A65" s="3">
        <f>[2]หน้าผ้า!C74</f>
        <v>45721</v>
      </c>
      <c r="B65" s="14" t="str">
        <f>[2]หน้าผ้า!B74</f>
        <v>MK68-000335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913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จับจีบ4"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45752</v>
      </c>
      <c r="U65" s="11">
        <f>[2]หน้าผ้า!AA74</f>
        <v>7710</v>
      </c>
      <c r="V65" s="10">
        <f>[2]หน้าผ้า!AJ74</f>
        <v>5040</v>
      </c>
      <c r="W65" s="10">
        <f>[2]หน้าผ้า!AL74</f>
        <v>2670</v>
      </c>
      <c r="X65" s="10">
        <f>[2]หน้าผ้า!AM74</f>
        <v>23120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45752</v>
      </c>
      <c r="AK65" s="3">
        <f>[2]หน้าผ้า!DQ74</f>
        <v>45748</v>
      </c>
      <c r="AL65" s="3">
        <f>[2]หน้าผ้า!DR74</f>
        <v>45741</v>
      </c>
      <c r="AM65" s="3">
        <f>[2]หน้าผ้า!DS74</f>
        <v>45749</v>
      </c>
      <c r="AN65" s="3">
        <f>[2]หน้าผ้า!DT74</f>
        <v>45750</v>
      </c>
      <c r="AO65" s="3">
        <f>[2]หน้าผ้า!DU74</f>
        <v>45751</v>
      </c>
      <c r="AP65" s="3">
        <f>[2]หน้าผ้า!DP74</f>
        <v>45747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 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45738</v>
      </c>
      <c r="B66" s="14" t="str">
        <f>[2]หน้าผ้า!B75</f>
        <v>MK68-000442</v>
      </c>
      <c r="C66" s="9" t="str">
        <f>[2]หน้าผ้า!E75</f>
        <v>บจก.เอพีเอ็ม อะโกร</v>
      </c>
      <c r="D66" s="13" t="str">
        <f>[2]หน้าผ้า!F75</f>
        <v>วี-ฟีด วี 01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45752</v>
      </c>
      <c r="U66" s="11">
        <f>[2]หน้าผ้า!AA75</f>
        <v>3000</v>
      </c>
      <c r="V66" s="10">
        <f>[2]หน้าผ้า!AJ75</f>
        <v>0</v>
      </c>
      <c r="W66" s="10">
        <f>[2]หน้าผ้า!AL75</f>
        <v>3000</v>
      </c>
      <c r="X66" s="10">
        <f>[2]หน้าผ้า!AM75</f>
        <v>3300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45752</v>
      </c>
      <c r="AK66" s="3">
        <f>[2]หน้าผ้า!DQ75</f>
        <v>45748</v>
      </c>
      <c r="AL66" s="3">
        <f>[2]หน้าผ้า!DR75</f>
        <v>45741</v>
      </c>
      <c r="AM66" s="3">
        <f>[2]หน้าผ้า!DS75</f>
        <v>45749</v>
      </c>
      <c r="AN66" s="3">
        <f>[2]หน้าผ้า!DT75</f>
        <v>45750</v>
      </c>
      <c r="AO66" s="3">
        <f>[2]หน้าผ้า!DU75</f>
        <v>45751</v>
      </c>
      <c r="AP66" s="3">
        <f>[2]หน้าผ้า!DP75</f>
        <v>45747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45738</v>
      </c>
      <c r="B67" s="14" t="str">
        <f>[2]หน้าผ้า!B76</f>
        <v>MK68-000445</v>
      </c>
      <c r="C67" s="9" t="str">
        <f>[2]หน้าผ้า!E76</f>
        <v>บจก.เอพีเอ็ม อะโกร</v>
      </c>
      <c r="D67" s="13" t="str">
        <f>[2]หน้าผ้า!F76</f>
        <v>วี-ฟีด วี 04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45752</v>
      </c>
      <c r="U67" s="11">
        <f>[2]หน้าผ้า!AA76</f>
        <v>4000</v>
      </c>
      <c r="V67" s="10">
        <f>[2]หน้าผ้า!AJ76</f>
        <v>0</v>
      </c>
      <c r="W67" s="10">
        <f>[2]หน้าผ้า!AL76</f>
        <v>4000</v>
      </c>
      <c r="X67" s="10">
        <f>[2]หน้าผ้า!AM76</f>
        <v>4300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45752</v>
      </c>
      <c r="AK67" s="3">
        <f>[2]หน้าผ้า!DQ76</f>
        <v>45748</v>
      </c>
      <c r="AL67" s="3">
        <f>[2]หน้าผ้า!DR76</f>
        <v>45741</v>
      </c>
      <c r="AM67" s="3">
        <f>[2]หน้าผ้า!DS76</f>
        <v>45749</v>
      </c>
      <c r="AN67" s="3">
        <f>[2]หน้าผ้า!DT76</f>
        <v>45750</v>
      </c>
      <c r="AO67" s="3">
        <f>[2]หน้าผ้า!DU76</f>
        <v>45751</v>
      </c>
      <c r="AP67" s="3">
        <f>[2]หน้าผ้า!DP76</f>
        <v>45747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8.5" customHeight="1" x14ac:dyDescent="0.45">
      <c r="A68" s="3">
        <f>[2]หน้าผ้า!C77</f>
        <v>45706</v>
      </c>
      <c r="B68" s="14" t="str">
        <f>[2]หน้าผ้า!B77</f>
        <v>MK68-000254</v>
      </c>
      <c r="C68" s="9" t="str">
        <f>[2]หน้าผ้า!E77</f>
        <v>บจก.เอพีเอ็ม อะโกร</v>
      </c>
      <c r="D68" s="13" t="str">
        <f>[2]หน้าผ้า!F77</f>
        <v>ยูฟีด ดี3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45754</v>
      </c>
      <c r="U68" s="11">
        <f>[2]หน้าผ้า!AA77</f>
        <v>3000</v>
      </c>
      <c r="V68" s="10">
        <f>[2]หน้าผ้า!AJ77</f>
        <v>0</v>
      </c>
      <c r="W68" s="10">
        <f>[2]หน้าผ้า!AL77</f>
        <v>3000</v>
      </c>
      <c r="X68" s="10">
        <f>[2]หน้าผ้า!AM77</f>
        <v>0</v>
      </c>
      <c r="Y68" s="10">
        <f>[2]หน้าผ้า!AN77</f>
        <v>3150</v>
      </c>
      <c r="Z68" s="9" t="str">
        <f>[2]หน้าผ้า!AO77</f>
        <v>WSWT2025800SM</v>
      </c>
      <c r="AA68" s="8">
        <f>[2]หน้าผ้า!AQ77</f>
        <v>3310.89</v>
      </c>
      <c r="AB68" s="8">
        <f>[2]หน้าผ้า!AR77</f>
        <v>2000</v>
      </c>
      <c r="AC68" s="8">
        <f>[2]หน้าผ้า!AS77</f>
        <v>1310.8899999999999</v>
      </c>
      <c r="AD68" s="8">
        <f>[2]หน้าผ้า!AT77</f>
        <v>2000</v>
      </c>
      <c r="AE68" s="8">
        <f>[2]หน้าผ้า!AU77</f>
        <v>1310.8899999999999</v>
      </c>
      <c r="AF68" s="8">
        <f>[2]หน้าผ้า!AI77</f>
        <v>0</v>
      </c>
      <c r="AG68" s="1" t="str">
        <f>[3]หน้าผ้า!DC80</f>
        <v>รอตัด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45754</v>
      </c>
      <c r="AK68" s="3">
        <f>[2]หน้าผ้า!DQ77</f>
        <v>45750</v>
      </c>
      <c r="AL68" s="3">
        <f>[2]หน้าผ้า!DR77</f>
        <v>45743</v>
      </c>
      <c r="AM68" s="3">
        <f>[2]หน้าผ้า!DS77</f>
        <v>45751</v>
      </c>
      <c r="AN68" s="3">
        <f>[2]หน้าผ้า!DT77</f>
        <v>45752</v>
      </c>
      <c r="AO68" s="3">
        <f>[2]หน้าผ้า!DU77</f>
        <v>45753</v>
      </c>
      <c r="AP68" s="3">
        <f>[2]หน้าผ้า!DP77</f>
        <v>45749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99.045022222222215</v>
      </c>
    </row>
    <row r="69" spans="1:56" ht="28.5" customHeight="1" x14ac:dyDescent="0.45">
      <c r="A69" s="3">
        <f>[2]หน้าผ้า!C78</f>
        <v>45741</v>
      </c>
      <c r="B69" s="14" t="str">
        <f>[2]หน้าผ้า!B78</f>
        <v>MK68-000451</v>
      </c>
      <c r="C69" s="9" t="str">
        <f>[2]หน้าผ้า!E78</f>
        <v>บจก.เอพีเอ็ม อะโกร</v>
      </c>
      <c r="D69" s="13" t="str">
        <f>[2]หน้าผ้า!F78</f>
        <v>วี-ฟีด วี 06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45754</v>
      </c>
      <c r="U69" s="11">
        <f>[2]หน้าผ้า!AA78</f>
        <v>4000</v>
      </c>
      <c r="V69" s="10">
        <f>[2]หน้าผ้า!AJ78</f>
        <v>0</v>
      </c>
      <c r="W69" s="10">
        <f>[2]หน้าผ้า!AL78</f>
        <v>4000</v>
      </c>
      <c r="X69" s="10">
        <f>[2]หน้าผ้า!AM78</f>
        <v>4390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45754</v>
      </c>
      <c r="AK69" s="3">
        <f>[2]หน้าผ้า!DQ78</f>
        <v>45750</v>
      </c>
      <c r="AL69" s="3">
        <f>[2]หน้าผ้า!DR78</f>
        <v>45743</v>
      </c>
      <c r="AM69" s="3">
        <f>[2]หน้าผ้า!DS78</f>
        <v>45751</v>
      </c>
      <c r="AN69" s="3">
        <f>[2]หน้าผ้า!DT78</f>
        <v>45752</v>
      </c>
      <c r="AO69" s="3">
        <f>[2]หน้าผ้า!DU78</f>
        <v>45753</v>
      </c>
      <c r="AP69" s="3">
        <f>[2]หน้าผ้า!DP78</f>
        <v>45749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8.5" customHeight="1" x14ac:dyDescent="0.45">
      <c r="A70" s="3">
        <f>[2]หน้าผ้า!C79</f>
        <v>45734</v>
      </c>
      <c r="B70" s="14" t="str">
        <f>[2]หน้าผ้า!B79</f>
        <v>MK68-000424</v>
      </c>
      <c r="C70" s="9" t="str">
        <f>[2]หน้าผ้า!E79</f>
        <v>บจก.วีซีเอฟ</v>
      </c>
      <c r="D70" s="13" t="str">
        <f>[2]หน้าผ้า!F79</f>
        <v>SPEED PLUS 111 เขมร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45757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WSWT2025800SM</v>
      </c>
      <c r="AA70" s="8">
        <f>[2]หน้าผ้า!AQ79</f>
        <v>5378.4500000000007</v>
      </c>
      <c r="AB70" s="8">
        <f>[2]หน้าผ้า!AR79</f>
        <v>5378.4500000000007</v>
      </c>
      <c r="AC70" s="8">
        <f>[2]หน้าผ้า!AS79</f>
        <v>0</v>
      </c>
      <c r="AD70" s="8">
        <f>[2]หน้าผ้า!AT79</f>
        <v>5378.4500000000007</v>
      </c>
      <c r="AE70" s="8">
        <f>[2]หน้าผ้า!AU79</f>
        <v>0</v>
      </c>
      <c r="AF70" s="8" t="str">
        <f>[2]หน้าผ้า!AI79</f>
        <v xml:space="preserve">ห้ามเกิน </v>
      </c>
      <c r="AG70" s="1" t="str">
        <f>[3]หน้าผ้า!DC82</f>
        <v>รอตัด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45757</v>
      </c>
      <c r="AK70" s="3">
        <f>[2]หน้าผ้า!DQ79</f>
        <v>45753</v>
      </c>
      <c r="AL70" s="3">
        <f>[2]หน้าผ้า!DR79</f>
        <v>45746</v>
      </c>
      <c r="AM70" s="3">
        <f>[2]หน้าผ้า!DS79</f>
        <v>45754</v>
      </c>
      <c r="AN70" s="3">
        <f>[2]หน้าผ้า!DT79</f>
        <v>45755</v>
      </c>
      <c r="AO70" s="3">
        <f>[2]หน้าผ้า!DU79</f>
        <v>45756</v>
      </c>
      <c r="AP70" s="3">
        <f>[2]หน้าผ้า!DP79</f>
        <v>45752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 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45734</v>
      </c>
      <c r="B71" s="14" t="str">
        <f>[2]หน้าผ้า!B80</f>
        <v>MK68-000424</v>
      </c>
      <c r="C71" s="9" t="str">
        <f>[2]หน้าผ้า!E80</f>
        <v>บจก.วีซีเอฟ</v>
      </c>
      <c r="D71" s="13" t="str">
        <f>[2]หน้าผ้า!F80</f>
        <v>SPEED PLUS 333 ลาว</v>
      </c>
      <c r="E71" s="9">
        <f>[2]หน้าผ้า!G80</f>
        <v>20</v>
      </c>
      <c r="F71" s="9">
        <f>[2]หน้าผ้า!H80</f>
        <v>37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45757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5000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 xml:space="preserve">ห้ามเกิน 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45757</v>
      </c>
      <c r="AK71" s="3">
        <f>[2]หน้าผ้า!DQ80</f>
        <v>45753</v>
      </c>
      <c r="AL71" s="3">
        <f>[2]หน้าผ้า!DR80</f>
        <v>45746</v>
      </c>
      <c r="AM71" s="3">
        <f>[2]หน้าผ้า!DS80</f>
        <v>45754</v>
      </c>
      <c r="AN71" s="3">
        <f>[2]หน้าผ้า!DT80</f>
        <v>45755</v>
      </c>
      <c r="AO71" s="3">
        <f>[2]หน้าผ้า!DU80</f>
        <v>45756</v>
      </c>
      <c r="AP71" s="3">
        <f>[2]หน้าผ้า!DP80</f>
        <v>45752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45734</v>
      </c>
      <c r="B72" s="14" t="str">
        <f>[2]หน้าผ้า!B81</f>
        <v>MK68-000424</v>
      </c>
      <c r="C72" s="9" t="str">
        <f>[2]หน้าผ้า!E81</f>
        <v>บจก.วีซีเอฟ</v>
      </c>
      <c r="D72" s="13" t="str">
        <f>[2]หน้าผ้า!F81</f>
        <v>SPEED PLUS 444 ลาว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45757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WSWT2025800SM</v>
      </c>
      <c r="AA72" s="8">
        <f>[2]หน้าผ้า!AQ81</f>
        <v>5378.4500000000007</v>
      </c>
      <c r="AB72" s="8">
        <f>[2]หน้าผ้า!AR81</f>
        <v>0</v>
      </c>
      <c r="AC72" s="8">
        <f>[2]หน้าผ้า!AS81</f>
        <v>5378.4500000000007</v>
      </c>
      <c r="AD72" s="8">
        <f>[2]หน้าผ้า!AT81</f>
        <v>0</v>
      </c>
      <c r="AE72" s="8">
        <f>[2]หน้าผ้า!AU81</f>
        <v>5378.4500000000007</v>
      </c>
      <c r="AF72" s="8" t="str">
        <f>[2]หน้าผ้า!AI81</f>
        <v xml:space="preserve">ห้ามเกิน 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45757</v>
      </c>
      <c r="AK72" s="3">
        <f>[2]หน้าผ้า!DQ81</f>
        <v>45753</v>
      </c>
      <c r="AL72" s="3">
        <f>[2]หน้าผ้า!DR81</f>
        <v>45746</v>
      </c>
      <c r="AM72" s="3">
        <f>[2]หน้าผ้า!DS81</f>
        <v>45754</v>
      </c>
      <c r="AN72" s="3">
        <f>[2]หน้าผ้า!DT81</f>
        <v>45755</v>
      </c>
      <c r="AO72" s="3">
        <f>[2]หน้าผ้า!DU81</f>
        <v>45756</v>
      </c>
      <c r="AP72" s="3">
        <f>[2]หน้าผ้า!DP81</f>
        <v>45752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406.37177777777782</v>
      </c>
    </row>
    <row r="73" spans="1:56" ht="28.5" customHeight="1" x14ac:dyDescent="0.45">
      <c r="A73" s="3">
        <f>[2]หน้าผ้า!C82</f>
        <v>45734</v>
      </c>
      <c r="B73" s="14" t="str">
        <f>[2]หน้าผ้า!B82</f>
        <v>MK68-000429</v>
      </c>
      <c r="C73" s="9" t="str">
        <f>[2]หน้าผ้า!E82</f>
        <v>บจก.วีซีเอฟ</v>
      </c>
      <c r="D73" s="13" t="str">
        <f>[2]หน้าผ้า!F82</f>
        <v>SPEED PLUS 333 เขมร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45757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5000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 xml:space="preserve">ห้ามเกิน 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45757</v>
      </c>
      <c r="AK73" s="3">
        <f>[2]หน้าผ้า!DQ82</f>
        <v>45753</v>
      </c>
      <c r="AL73" s="3">
        <f>[2]หน้าผ้า!DR82</f>
        <v>45746</v>
      </c>
      <c r="AM73" s="3">
        <f>[2]หน้าผ้า!DS82</f>
        <v>45754</v>
      </c>
      <c r="AN73" s="3">
        <f>[2]หน้าผ้า!DT82</f>
        <v>45755</v>
      </c>
      <c r="AO73" s="3">
        <f>[2]หน้าผ้า!DU82</f>
        <v>45756</v>
      </c>
      <c r="AP73" s="3">
        <f>[2]หน้าผ้า!DP82</f>
        <v>45752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45750</v>
      </c>
      <c r="B74" s="14" t="str">
        <f>[2]หน้าผ้า!B83</f>
        <v>MK68-000494</v>
      </c>
      <c r="C74" s="9" t="str">
        <f>[2]หน้าผ้า!E83</f>
        <v>บจก.วีซีเอฟ</v>
      </c>
      <c r="D74" s="13" t="str">
        <f>[2]หน้าผ้า!F83</f>
        <v>JET153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45770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WSWT2025800SM</v>
      </c>
      <c r="AA74" s="8">
        <f>[2]หน้าผ้า!AQ83</f>
        <v>5378.4500000000007</v>
      </c>
      <c r="AB74" s="8">
        <f>[2]หน้าผ้า!AR83</f>
        <v>0</v>
      </c>
      <c r="AC74" s="8">
        <f>[2]หน้าผ้า!AS83</f>
        <v>5378.4500000000007</v>
      </c>
      <c r="AD74" s="8">
        <f>[2]หน้าผ้า!AT83</f>
        <v>0</v>
      </c>
      <c r="AE74" s="8">
        <f>[2]หน้าผ้า!AU83</f>
        <v>5378.4500000000007</v>
      </c>
      <c r="AF74" s="8" t="str">
        <f>[2]หน้าผ้า!AI83</f>
        <v xml:space="preserve">ห้ามเกิน 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45770</v>
      </c>
      <c r="AK74" s="3">
        <f>[2]หน้าผ้า!DQ83</f>
        <v>45766</v>
      </c>
      <c r="AL74" s="3">
        <f>[2]หน้าผ้า!DR83</f>
        <v>45759</v>
      </c>
      <c r="AM74" s="3">
        <f>[2]หน้าผ้า!DS83</f>
        <v>45767</v>
      </c>
      <c r="AN74" s="3">
        <f>[2]หน้าผ้า!DT83</f>
        <v>45768</v>
      </c>
      <c r="AO74" s="3">
        <f>[2]หน้าผ้า!DU83</f>
        <v>45769</v>
      </c>
      <c r="AP74" s="3">
        <f>[2]หน้าผ้า!DP83</f>
        <v>45765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406.37177777777782</v>
      </c>
    </row>
    <row r="75" spans="1:56" ht="28.5" customHeight="1" x14ac:dyDescent="0.45">
      <c r="A75" s="3">
        <f>[2]หน้าผ้า!C84</f>
        <v>45750</v>
      </c>
      <c r="B75" s="14" t="str">
        <f>[2]หน้าผ้า!B84</f>
        <v>MK68-000496</v>
      </c>
      <c r="C75" s="9" t="str">
        <f>[2]หน้าผ้า!E84</f>
        <v>บจก.วีซีเอฟ</v>
      </c>
      <c r="D75" s="13" t="str">
        <f>[2]หน้าผ้า!F84</f>
        <v>JET405โปรตีน18%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45772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WSWT2025800SM</v>
      </c>
      <c r="AA75" s="8">
        <f>[2]หน้าผ้า!AQ84</f>
        <v>10756.900000000001</v>
      </c>
      <c r="AB75" s="8">
        <f>[2]หน้าผ้า!AR84</f>
        <v>0</v>
      </c>
      <c r="AC75" s="8">
        <f>[2]หน้าผ้า!AS84</f>
        <v>10756.900000000001</v>
      </c>
      <c r="AD75" s="8">
        <f>[2]หน้าผ้า!AT84</f>
        <v>0</v>
      </c>
      <c r="AE75" s="8">
        <f>[2]หน้าผ้า!AU84</f>
        <v>10756.900000000001</v>
      </c>
      <c r="AF75" s="8" t="str">
        <f>[2]หน้าผ้า!AI84</f>
        <v xml:space="preserve">ห้ามเกิน 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45772</v>
      </c>
      <c r="AK75" s="3">
        <f>[2]หน้าผ้า!DQ84</f>
        <v>45768</v>
      </c>
      <c r="AL75" s="3">
        <f>[2]หน้าผ้า!DR84</f>
        <v>45761</v>
      </c>
      <c r="AM75" s="3">
        <f>[2]หน้าผ้า!DS84</f>
        <v>45769</v>
      </c>
      <c r="AN75" s="3">
        <f>[2]หน้าผ้า!DT84</f>
        <v>45770</v>
      </c>
      <c r="AO75" s="3">
        <f>[2]หน้าผ้า!DU84</f>
        <v>45771</v>
      </c>
      <c r="AP75" s="3">
        <f>[2]หน้าผ้า!DP84</f>
        <v>45767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812.74355555555564</v>
      </c>
    </row>
    <row r="76" spans="1:56" ht="28.5" customHeight="1" x14ac:dyDescent="0.45">
      <c r="A76" s="3">
        <f>[2]หน้าผ้า!C85</f>
        <v>45750</v>
      </c>
      <c r="B76" s="14" t="str">
        <f>[2]หน้าผ้า!B85</f>
        <v>MK68-000496</v>
      </c>
      <c r="C76" s="9" t="str">
        <f>[2]หน้าผ้า!E85</f>
        <v>บจก.วีซีเอฟ</v>
      </c>
      <c r="D76" s="13" t="str">
        <f>[2]หน้าผ้า!F85</f>
        <v>JET405โปรตีน16%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45772</v>
      </c>
      <c r="U76" s="11">
        <f>[2]หน้าผ้า!AA85</f>
        <v>10000</v>
      </c>
      <c r="V76" s="10">
        <f>[2]หน้าผ้า!AJ85</f>
        <v>0</v>
      </c>
      <c r="W76" s="10">
        <f>[2]หน้าผ้า!AL85</f>
        <v>10000</v>
      </c>
      <c r="X76" s="10">
        <f>[2]หน้าผ้า!AM85</f>
        <v>0</v>
      </c>
      <c r="Y76" s="10">
        <f>[2]หน้าผ้า!AN85</f>
        <v>10500</v>
      </c>
      <c r="Z76" s="9" t="str">
        <f>[2]หน้าผ้า!AO85</f>
        <v>WSWT2025800SM</v>
      </c>
      <c r="AA76" s="8">
        <f>[2]หน้าผ้า!AQ85</f>
        <v>10756.900000000001</v>
      </c>
      <c r="AB76" s="8">
        <f>[2]หน้าผ้า!AR85</f>
        <v>0</v>
      </c>
      <c r="AC76" s="8">
        <f>[2]หน้าผ้า!AS85</f>
        <v>10756.900000000001</v>
      </c>
      <c r="AD76" s="8">
        <f>[2]หน้าผ้า!AT85</f>
        <v>0</v>
      </c>
      <c r="AE76" s="8">
        <f>[2]หน้าผ้า!AU85</f>
        <v>10756.900000000001</v>
      </c>
      <c r="AF76" s="8" t="str">
        <f>[2]หน้าผ้า!AI85</f>
        <v xml:space="preserve">ห้ามเกิน 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45772</v>
      </c>
      <c r="AK76" s="3">
        <f>[2]หน้าผ้า!DQ85</f>
        <v>45768</v>
      </c>
      <c r="AL76" s="3">
        <f>[2]หน้าผ้า!DR85</f>
        <v>45761</v>
      </c>
      <c r="AM76" s="3">
        <f>[2]หน้าผ้า!DS85</f>
        <v>45769</v>
      </c>
      <c r="AN76" s="3">
        <f>[2]หน้าผ้า!DT85</f>
        <v>45770</v>
      </c>
      <c r="AO76" s="3">
        <f>[2]หน้าผ้า!DU85</f>
        <v>45771</v>
      </c>
      <c r="AP76" s="3">
        <f>[2]หน้าผ้า!DP85</f>
        <v>45767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812.74355555555564</v>
      </c>
    </row>
    <row r="77" spans="1:56" ht="28.5" customHeight="1" x14ac:dyDescent="0.45">
      <c r="A77" s="3">
        <f>[2]หน้าผ้า!C86</f>
        <v>45750</v>
      </c>
      <c r="B77" s="14" t="str">
        <f>[2]หน้าผ้า!B86</f>
        <v>MK68-000494</v>
      </c>
      <c r="C77" s="9" t="str">
        <f>[2]หน้าผ้า!E86</f>
        <v>บจก.วีซีเอฟ</v>
      </c>
      <c r="D77" s="13" t="str">
        <f>[2]หน้าผ้า!F86</f>
        <v>R FEED 405A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45770</v>
      </c>
      <c r="U77" s="11">
        <f>[2]หน้าผ้า!AA86</f>
        <v>10000</v>
      </c>
      <c r="V77" s="10">
        <f>[2]หน้าผ้า!AJ86</f>
        <v>0</v>
      </c>
      <c r="W77" s="10">
        <f>[2]หน้าผ้า!AL86</f>
        <v>10000</v>
      </c>
      <c r="X77" s="10">
        <f>[2]หน้าผ้า!AM86</f>
        <v>0</v>
      </c>
      <c r="Y77" s="10">
        <f>[2]หน้าผ้า!AN86</f>
        <v>10500</v>
      </c>
      <c r="Z77" s="9" t="str">
        <f>[2]หน้าผ้า!AO86</f>
        <v>WSWT2025800SM</v>
      </c>
      <c r="AA77" s="8">
        <f>[2]หน้าผ้า!AQ86</f>
        <v>10756.900000000001</v>
      </c>
      <c r="AB77" s="8">
        <f>[2]หน้าผ้า!AR86</f>
        <v>0</v>
      </c>
      <c r="AC77" s="8">
        <f>[2]หน้าผ้า!AS86</f>
        <v>10756.900000000001</v>
      </c>
      <c r="AD77" s="8">
        <f>[2]หน้าผ้า!AT86</f>
        <v>0</v>
      </c>
      <c r="AE77" s="8">
        <f>[2]หน้าผ้า!AU86</f>
        <v>10756.900000000001</v>
      </c>
      <c r="AF77" s="8" t="str">
        <f>[2]หน้าผ้า!AI86</f>
        <v xml:space="preserve">ห้ามเกิน 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45770</v>
      </c>
      <c r="AK77" s="3">
        <f>[2]หน้าผ้า!DQ86</f>
        <v>45766</v>
      </c>
      <c r="AL77" s="3">
        <f>[2]หน้าผ้า!DR86</f>
        <v>45759</v>
      </c>
      <c r="AM77" s="3">
        <f>[2]หน้าผ้า!DS86</f>
        <v>45767</v>
      </c>
      <c r="AN77" s="3">
        <f>[2]หน้าผ้า!DT86</f>
        <v>45768</v>
      </c>
      <c r="AO77" s="3">
        <f>[2]หน้าผ้า!DU86</f>
        <v>45769</v>
      </c>
      <c r="AP77" s="3">
        <f>[2]หน้าผ้า!DP86</f>
        <v>45765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812.74355555555564</v>
      </c>
    </row>
    <row r="78" spans="1:56" ht="28.5" customHeight="1" x14ac:dyDescent="0.45">
      <c r="A78" s="3">
        <f>[2]หน้าผ้า!C87</f>
        <v>45750</v>
      </c>
      <c r="B78" s="14" t="str">
        <f>[2]หน้าผ้า!B87</f>
        <v>MK68-000495</v>
      </c>
      <c r="C78" s="9" t="str">
        <f>[2]หน้าผ้า!E87</f>
        <v>บจก.วีซีเอฟ</v>
      </c>
      <c r="D78" s="13" t="str">
        <f>[2]หน้าผ้า!F87</f>
        <v>VC 100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45758</v>
      </c>
      <c r="U78" s="11">
        <f>[2]หน้าผ้า!AA87</f>
        <v>20000</v>
      </c>
      <c r="V78" s="10">
        <f>[2]หน้าผ้า!AJ87</f>
        <v>0</v>
      </c>
      <c r="W78" s="10">
        <f>[2]หน้าผ้า!AL87</f>
        <v>20000</v>
      </c>
      <c r="X78" s="10">
        <f>[2]หน้าผ้า!AM87</f>
        <v>0</v>
      </c>
      <c r="Y78" s="10">
        <f>[2]หน้าผ้า!AN87</f>
        <v>21000</v>
      </c>
      <c r="Z78" s="9" t="str">
        <f>[2]หน้าผ้า!AO87</f>
        <v>WSWT2025800SM</v>
      </c>
      <c r="AA78" s="8">
        <f>[2]หน้าผ้า!AQ87</f>
        <v>21513.800000000003</v>
      </c>
      <c r="AB78" s="8">
        <f>[2]หน้าผ้า!AR87</f>
        <v>0</v>
      </c>
      <c r="AC78" s="8">
        <f>[2]หน้าผ้า!AS87</f>
        <v>21513.800000000003</v>
      </c>
      <c r="AD78" s="8">
        <f>[2]หน้าผ้า!AT87</f>
        <v>0</v>
      </c>
      <c r="AE78" s="8">
        <f>[2]หน้าผ้า!AU87</f>
        <v>21513.800000000003</v>
      </c>
      <c r="AF78" s="8" t="str">
        <f>[2]หน้าผ้า!AI87</f>
        <v xml:space="preserve">ห้ามเกิน 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45758</v>
      </c>
      <c r="AK78" s="3">
        <f>[2]หน้าผ้า!DQ87</f>
        <v>45754</v>
      </c>
      <c r="AL78" s="3">
        <f>[2]หน้าผ้า!DR87</f>
        <v>45747</v>
      </c>
      <c r="AM78" s="3">
        <f>[2]หน้าผ้า!DS87</f>
        <v>45755</v>
      </c>
      <c r="AN78" s="3">
        <f>[2]หน้าผ้า!DT87</f>
        <v>45756</v>
      </c>
      <c r="AO78" s="3">
        <f>[2]หน้าผ้า!DU87</f>
        <v>45757</v>
      </c>
      <c r="AP78" s="3">
        <f>[2]หน้าผ้า!DP87</f>
        <v>45753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1625.4871111111113</v>
      </c>
    </row>
    <row r="79" spans="1:56" ht="28.5" customHeight="1" x14ac:dyDescent="0.45">
      <c r="A79" s="3">
        <f>[2]หน้าผ้า!C88</f>
        <v>45740</v>
      </c>
      <c r="B79" s="14" t="str">
        <f>[2]หน้าผ้า!B88</f>
        <v>MK68-000439</v>
      </c>
      <c r="C79" s="9" t="str">
        <f>[2]หน้าผ้า!E88</f>
        <v>บจก.เอพีเอ็ม อะโกร</v>
      </c>
      <c r="D79" s="13" t="str">
        <f>[2]หน้าผ้า!F88</f>
        <v>ฟิล กู๊ด พี4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45758</v>
      </c>
      <c r="U79" s="11">
        <f>[2]หน้าผ้า!AA88</f>
        <v>3000</v>
      </c>
      <c r="V79" s="10">
        <f>[2]หน้าผ้า!AJ88</f>
        <v>0</v>
      </c>
      <c r="W79" s="10">
        <f>[2]หน้าผ้า!AL88</f>
        <v>3000</v>
      </c>
      <c r="X79" s="10">
        <f>[2]หน้าผ้า!AM88</f>
        <v>0</v>
      </c>
      <c r="Y79" s="10">
        <f>[2]หน้าผ้า!AN88</f>
        <v>3150</v>
      </c>
      <c r="Z79" s="9" t="str">
        <f>[2]หน้าผ้า!AO88</f>
        <v>WSWT2025800SM</v>
      </c>
      <c r="AA79" s="8">
        <f>[2]หน้าผ้า!AQ88</f>
        <v>3310.89</v>
      </c>
      <c r="AB79" s="8">
        <f>[2]หน้าผ้า!AR88</f>
        <v>0</v>
      </c>
      <c r="AC79" s="8">
        <f>[2]หน้าผ้า!AS88</f>
        <v>3310.89</v>
      </c>
      <c r="AD79" s="8">
        <f>[2]หน้าผ้า!AT88</f>
        <v>0</v>
      </c>
      <c r="AE79" s="8">
        <f>[2]หน้าผ้า!AU88</f>
        <v>3310.89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45758</v>
      </c>
      <c r="AK79" s="3">
        <f>[2]หน้าผ้า!DQ88</f>
        <v>45754</v>
      </c>
      <c r="AL79" s="3">
        <f>[2]หน้าผ้า!DR88</f>
        <v>45747</v>
      </c>
      <c r="AM79" s="3">
        <f>[2]หน้าผ้า!DS88</f>
        <v>45755</v>
      </c>
      <c r="AN79" s="3">
        <f>[2]หน้าผ้า!DT88</f>
        <v>45756</v>
      </c>
      <c r="AO79" s="3">
        <f>[2]หน้าผ้า!DU88</f>
        <v>45757</v>
      </c>
      <c r="AP79" s="3">
        <f>[2]หน้าผ้า!DP88</f>
        <v>45753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250.15613333333337</v>
      </c>
    </row>
    <row r="80" spans="1:56" ht="28.5" customHeight="1" x14ac:dyDescent="0.45">
      <c r="A80" s="3">
        <f>[2]หน้าผ้า!C89</f>
        <v>45741</v>
      </c>
      <c r="B80" s="14" t="str">
        <f>[2]หน้าผ้า!B89</f>
        <v>MK68-000456</v>
      </c>
      <c r="C80" s="9" t="str">
        <f>[2]หน้าผ้า!E89</f>
        <v>บจก.อินเทคค์ โกลบอล</v>
      </c>
      <c r="D80" s="13" t="str">
        <f>[2]หน้าผ้า!F89</f>
        <v>เพอเฟคค์ 913</v>
      </c>
      <c r="E80" s="9">
        <f>[2]หน้าผ้า!G89</f>
        <v>20</v>
      </c>
      <c r="F80" s="9">
        <f>[2]หน้าผ้า!H89</f>
        <v>36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จับจีบ4"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45764</v>
      </c>
      <c r="U80" s="11">
        <f>[2]หน้าผ้า!AA89</f>
        <v>10000</v>
      </c>
      <c r="V80" s="10">
        <f>[2]หน้าผ้า!AJ89</f>
        <v>0</v>
      </c>
      <c r="W80" s="10">
        <f>[2]หน้าผ้า!AL89</f>
        <v>10000</v>
      </c>
      <c r="X80" s="10">
        <f>[2]หน้าผ้า!AM89</f>
        <v>0</v>
      </c>
      <c r="Y80" s="10">
        <f>[2]หน้าผ้า!AN89</f>
        <v>10500</v>
      </c>
      <c r="Z80" s="9" t="str">
        <f>[2]หน้าผ้า!AO89</f>
        <v>WSWT2025800SM</v>
      </c>
      <c r="AA80" s="8">
        <f>[2]หน้าผ้า!AQ89</f>
        <v>10477.5</v>
      </c>
      <c r="AB80" s="8">
        <f>[2]หน้าผ้า!AR89</f>
        <v>0</v>
      </c>
      <c r="AC80" s="8">
        <f>[2]หน้าผ้า!AS89</f>
        <v>10477.5</v>
      </c>
      <c r="AD80" s="8">
        <f>[2]หน้าผ้า!AT89</f>
        <v>0</v>
      </c>
      <c r="AE80" s="8">
        <f>[2]หน้าผ้า!AU89</f>
        <v>10477.5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45764</v>
      </c>
      <c r="AK80" s="3">
        <f>[2]หน้าผ้า!DQ89</f>
        <v>45760</v>
      </c>
      <c r="AL80" s="3">
        <f>[2]หน้าผ้า!DR89</f>
        <v>45753</v>
      </c>
      <c r="AM80" s="3">
        <f>[2]หน้าผ้า!DS89</f>
        <v>45761</v>
      </c>
      <c r="AN80" s="3">
        <f>[2]หน้าผ้า!DT89</f>
        <v>45762</v>
      </c>
      <c r="AO80" s="3">
        <f>[2]หน้าผ้า!DU89</f>
        <v>45763</v>
      </c>
      <c r="AP80" s="3">
        <f>[2]หน้าผ้า!DP89</f>
        <v>45759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791.63333333333321</v>
      </c>
    </row>
    <row r="81" spans="1:56" ht="28.5" customHeight="1" x14ac:dyDescent="0.45">
      <c r="A81" s="3">
        <f>[2]หน้าผ้า!C90</f>
        <v>45741</v>
      </c>
      <c r="B81" s="14" t="str">
        <f>[2]หน้าผ้า!B90</f>
        <v>MK68-000450</v>
      </c>
      <c r="C81" s="9" t="str">
        <f>[2]หน้าผ้า!E90</f>
        <v>บจก.เอพีเอ็ม อะโกร</v>
      </c>
      <c r="D81" s="13" t="str">
        <f>[2]หน้าผ้า!F90</f>
        <v>วี-ฟีด วี 05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45765</v>
      </c>
      <c r="U81" s="11">
        <f>[2]หน้าผ้า!AA90</f>
        <v>4000</v>
      </c>
      <c r="V81" s="10">
        <f>[2]หน้าผ้า!AJ90</f>
        <v>0</v>
      </c>
      <c r="W81" s="10">
        <f>[2]หน้าผ้า!AL90</f>
        <v>4000</v>
      </c>
      <c r="X81" s="10">
        <f>[2]หน้าผ้า!AM90</f>
        <v>0</v>
      </c>
      <c r="Y81" s="10">
        <f>[2]หน้าผ้า!AN90</f>
        <v>4200</v>
      </c>
      <c r="Z81" s="9" t="str">
        <f>[2]หน้าผ้า!AO90</f>
        <v>WSWT2025800SM</v>
      </c>
      <c r="AA81" s="8">
        <f>[2]หน้าผ้า!AQ90</f>
        <v>4414.5199999999995</v>
      </c>
      <c r="AB81" s="8">
        <f>[2]หน้าผ้า!AR90</f>
        <v>0</v>
      </c>
      <c r="AC81" s="8">
        <f>[2]หน้าผ้า!AS90</f>
        <v>4414.5199999999995</v>
      </c>
      <c r="AD81" s="8">
        <f>[2]หน้าผ้า!AT90</f>
        <v>0</v>
      </c>
      <c r="AE81" s="8">
        <f>[2]หน้าผ้า!AU90</f>
        <v>4414.5199999999995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45765</v>
      </c>
      <c r="AK81" s="3">
        <f>[2]หน้าผ้า!DQ90</f>
        <v>45761</v>
      </c>
      <c r="AL81" s="3">
        <f>[2]หน้าผ้า!DR90</f>
        <v>45754</v>
      </c>
      <c r="AM81" s="3">
        <f>[2]หน้าผ้า!DS90</f>
        <v>45762</v>
      </c>
      <c r="AN81" s="3">
        <f>[2]หน้าผ้า!DT90</f>
        <v>45763</v>
      </c>
      <c r="AO81" s="3">
        <f>[2]หน้าผ้า!DU90</f>
        <v>45764</v>
      </c>
      <c r="AP81" s="3">
        <f>[2]หน้าผ้า!DP90</f>
        <v>45760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333.54151111111111</v>
      </c>
    </row>
    <row r="82" spans="1:56" ht="28.5" customHeight="1" x14ac:dyDescent="0.45">
      <c r="A82" s="3">
        <f>[2]หน้าผ้า!C91</f>
        <v>45741</v>
      </c>
      <c r="B82" s="14" t="str">
        <f>[2]หน้าผ้า!B91</f>
        <v>MK68-000452</v>
      </c>
      <c r="C82" s="9" t="str">
        <f>[2]หน้าผ้า!E91</f>
        <v>บจก.เอพีเอ็ม อะโกร</v>
      </c>
      <c r="D82" s="13" t="str">
        <f>[2]หน้าผ้า!F91</f>
        <v>วี-ฟีด วี 07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45765</v>
      </c>
      <c r="U82" s="11">
        <f>[2]หน้าผ้า!AA91</f>
        <v>4000</v>
      </c>
      <c r="V82" s="10">
        <f>[2]หน้าผ้า!AJ91</f>
        <v>0</v>
      </c>
      <c r="W82" s="10">
        <f>[2]หน้าผ้า!AL91</f>
        <v>4000</v>
      </c>
      <c r="X82" s="10">
        <f>[2]หน้าผ้า!AM91</f>
        <v>0</v>
      </c>
      <c r="Y82" s="10">
        <f>[2]หน้าผ้า!AN91</f>
        <v>4200</v>
      </c>
      <c r="Z82" s="9" t="str">
        <f>[2]หน้าผ้า!AO91</f>
        <v>WSWT2025800SM</v>
      </c>
      <c r="AA82" s="8">
        <f>[2]หน้าผ้า!AQ91</f>
        <v>4414.5199999999995</v>
      </c>
      <c r="AB82" s="8">
        <f>[2]หน้าผ้า!AR91</f>
        <v>0</v>
      </c>
      <c r="AC82" s="8">
        <f>[2]หน้าผ้า!AS91</f>
        <v>4414.5199999999995</v>
      </c>
      <c r="AD82" s="8">
        <f>[2]หน้าผ้า!AT91</f>
        <v>0</v>
      </c>
      <c r="AE82" s="8">
        <f>[2]หน้าผ้า!AU91</f>
        <v>4414.5199999999995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45765</v>
      </c>
      <c r="AK82" s="3">
        <f>[2]หน้าผ้า!DQ91</f>
        <v>45761</v>
      </c>
      <c r="AL82" s="3">
        <f>[2]หน้าผ้า!DR91</f>
        <v>45754</v>
      </c>
      <c r="AM82" s="3">
        <f>[2]หน้าผ้า!DS91</f>
        <v>45762</v>
      </c>
      <c r="AN82" s="3">
        <f>[2]หน้าผ้า!DT91</f>
        <v>45763</v>
      </c>
      <c r="AO82" s="3">
        <f>[2]หน้าผ้า!DU91</f>
        <v>45764</v>
      </c>
      <c r="AP82" s="3">
        <f>[2]หน้าผ้า!DP91</f>
        <v>45760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333.54151111111111</v>
      </c>
    </row>
    <row r="83" spans="1:56" ht="28.5" customHeight="1" x14ac:dyDescent="0.45">
      <c r="A83" s="3">
        <f>[2]หน้าผ้า!C92</f>
        <v>45750</v>
      </c>
      <c r="B83" s="14" t="str">
        <f>[2]หน้าผ้า!B92</f>
        <v>MK68-000498</v>
      </c>
      <c r="C83" s="9" t="str">
        <f>[2]หน้าผ้า!E92</f>
        <v>บจก.วีซีเอฟ</v>
      </c>
      <c r="D83" s="13" t="str">
        <f>[2]หน้าผ้า!F92</f>
        <v>SPEED PLUS 222 เขมร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45768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WSWT2025800SM</v>
      </c>
      <c r="AA83" s="8">
        <f>[2]หน้าผ้า!AQ92</f>
        <v>5378.4500000000007</v>
      </c>
      <c r="AB83" s="8">
        <f>[2]หน้าผ้า!AR92</f>
        <v>0</v>
      </c>
      <c r="AC83" s="8">
        <f>[2]หน้าผ้า!AS92</f>
        <v>5378.4500000000007</v>
      </c>
      <c r="AD83" s="8">
        <f>[2]หน้าผ้า!AT92</f>
        <v>0</v>
      </c>
      <c r="AE83" s="8">
        <f>[2]หน้าผ้า!AU92</f>
        <v>5378.4500000000007</v>
      </c>
      <c r="AF83" s="8" t="str">
        <f>[2]หน้าผ้า!AI92</f>
        <v xml:space="preserve">ห้ามเกิน </v>
      </c>
      <c r="AG83" s="1" t="str">
        <f>[3]หน้าผ้า!DC95</f>
        <v>รอแบบ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45768</v>
      </c>
      <c r="AK83" s="3">
        <f>[2]หน้าผ้า!DQ92</f>
        <v>45764</v>
      </c>
      <c r="AL83" s="3">
        <f>[2]หน้าผ้า!DR92</f>
        <v>45757</v>
      </c>
      <c r="AM83" s="3">
        <f>[2]หน้าผ้า!DS92</f>
        <v>45765</v>
      </c>
      <c r="AN83" s="3">
        <f>[2]หน้าผ้า!DT92</f>
        <v>45766</v>
      </c>
      <c r="AO83" s="3">
        <f>[2]หน้าผ้า!DU92</f>
        <v>45767</v>
      </c>
      <c r="AP83" s="3">
        <f>[2]หน้าผ้า!DP92</f>
        <v>45763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406.37177777777782</v>
      </c>
    </row>
    <row r="84" spans="1:56" ht="28.5" customHeight="1" x14ac:dyDescent="0.45">
      <c r="A84" s="3">
        <f>[2]หน้าผ้า!C93</f>
        <v>45740</v>
      </c>
      <c r="B84" s="14" t="str">
        <f>[2]หน้าผ้า!B93</f>
        <v>MK68-000440</v>
      </c>
      <c r="C84" s="9" t="str">
        <f>[2]หน้าผ้า!E93</f>
        <v>บจก.เอสพีเอ็ม อาหารสัตว์</v>
      </c>
      <c r="D84" s="13" t="str">
        <f>[2]หน้าผ้า!F93</f>
        <v>นีโอ 05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45776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0</v>
      </c>
      <c r="Y84" s="10">
        <f>[2]หน้าผ้า!AN93</f>
        <v>5250</v>
      </c>
      <c r="Z84" s="9" t="str">
        <f>[2]หน้าผ้า!AO93</f>
        <v>WSWT2025800SM</v>
      </c>
      <c r="AA84" s="8">
        <f>[2]หน้าผ้า!AQ93</f>
        <v>5518.15</v>
      </c>
      <c r="AB84" s="8">
        <f>[2]หน้าผ้า!AR93</f>
        <v>0</v>
      </c>
      <c r="AC84" s="8">
        <f>[2]หน้าผ้า!AS93</f>
        <v>5518.15</v>
      </c>
      <c r="AD84" s="8">
        <f>[2]หน้าผ้า!AT93</f>
        <v>0</v>
      </c>
      <c r="AE84" s="8">
        <f>[2]หน้าผ้า!AU93</f>
        <v>5518.15</v>
      </c>
      <c r="AF84" s="8">
        <f>[2]หน้าผ้า!AI93</f>
        <v>0</v>
      </c>
      <c r="AG84" s="1" t="str">
        <f>[3]หน้าผ้า!DC96</f>
        <v>รอแบบ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45776</v>
      </c>
      <c r="AK84" s="3">
        <f>[2]หน้าผ้า!DQ93</f>
        <v>45772</v>
      </c>
      <c r="AL84" s="3">
        <f>[2]หน้าผ้า!DR93</f>
        <v>45765</v>
      </c>
      <c r="AM84" s="3">
        <f>[2]หน้าผ้า!DS93</f>
        <v>45773</v>
      </c>
      <c r="AN84" s="3">
        <f>[2]หน้าผ้า!DT93</f>
        <v>45774</v>
      </c>
      <c r="AO84" s="3">
        <f>[2]หน้าผ้า!DU93</f>
        <v>45775</v>
      </c>
      <c r="AP84" s="3">
        <f>[2]หน้าผ้า!DP93</f>
        <v>45771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416.92688888888887</v>
      </c>
    </row>
    <row r="85" spans="1:56" ht="28.5" customHeight="1" x14ac:dyDescent="0.45">
      <c r="A85" s="3">
        <f>[2]หน้าผ้า!C94</f>
        <v>45740</v>
      </c>
      <c r="B85" s="14" t="str">
        <f>[2]หน้าผ้า!B94</f>
        <v>MK68-000441</v>
      </c>
      <c r="C85" s="9" t="str">
        <f>[2]หน้าผ้า!E94</f>
        <v>บจก.เอสพีเอ็ม อาหารสัตว์</v>
      </c>
      <c r="D85" s="13" t="str">
        <f>[2]หน้าผ้า!F94</f>
        <v>SPM 312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97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45758</v>
      </c>
      <c r="U85" s="11">
        <f>[2]หน้าผ้า!AA94</f>
        <v>3000</v>
      </c>
      <c r="V85" s="10">
        <f>[2]หน้าผ้า!AJ94</f>
        <v>0</v>
      </c>
      <c r="W85" s="10">
        <f>[2]หน้าผ้า!AL94</f>
        <v>3000</v>
      </c>
      <c r="X85" s="10">
        <f>[2]หน้าผ้า!AM94</f>
        <v>0</v>
      </c>
      <c r="Y85" s="10">
        <f>[2]หน้าผ้า!AN94</f>
        <v>3150</v>
      </c>
      <c r="Z85" s="9" t="str">
        <f>[2]หน้าผ้า!AO94</f>
        <v>WSWT2025800SM</v>
      </c>
      <c r="AA85" s="8">
        <f>[2]หน้าผ้า!AQ94</f>
        <v>3227.07</v>
      </c>
      <c r="AB85" s="8">
        <f>[2]หน้าผ้า!AR94</f>
        <v>0</v>
      </c>
      <c r="AC85" s="8">
        <f>[2]หน้าผ้า!AS94</f>
        <v>3227.07</v>
      </c>
      <c r="AD85" s="8">
        <f>[2]หน้าผ้า!AT94</f>
        <v>0</v>
      </c>
      <c r="AE85" s="8">
        <f>[2]หน้าผ้า!AU94</f>
        <v>3227.07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45758</v>
      </c>
      <c r="AK85" s="3">
        <f>[2]หน้าผ้า!DQ94</f>
        <v>45754</v>
      </c>
      <c r="AL85" s="3">
        <f>[2]หน้าผ้า!DR94</f>
        <v>45747</v>
      </c>
      <c r="AM85" s="3">
        <f>[2]หน้าผ้า!DS94</f>
        <v>45755</v>
      </c>
      <c r="AN85" s="3">
        <f>[2]หน้าผ้า!DT94</f>
        <v>45756</v>
      </c>
      <c r="AO85" s="3">
        <f>[2]หน้าผ้า!DU94</f>
        <v>45757</v>
      </c>
      <c r="AP85" s="3">
        <f>[2]หน้าผ้า!DP94</f>
        <v>45753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>รอART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243.82306666666665</v>
      </c>
    </row>
    <row r="86" spans="1:56" ht="28.5" customHeight="1" x14ac:dyDescent="0.45">
      <c r="A86" s="3" t="str">
        <f>[2]หน้าผ้า!C95</f>
        <v>ประมาณการ</v>
      </c>
      <c r="B86" s="14" t="str">
        <f>[2]หน้าผ้า!B95</f>
        <v>ประมาณการ</v>
      </c>
      <c r="C86" s="9" t="str">
        <f>[2]หน้าผ้า!E95</f>
        <v>บจก.อินเทคค์ โกลบอล</v>
      </c>
      <c r="D86" s="13" t="str">
        <f>[2]หน้าผ้า!F95</f>
        <v>รอแบบ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45777</v>
      </c>
      <c r="U86" s="11">
        <f>[2]หน้าผ้า!AA95</f>
        <v>120000</v>
      </c>
      <c r="V86" s="10">
        <f>[2]หน้าผ้า!AJ95</f>
        <v>0</v>
      </c>
      <c r="W86" s="10">
        <f>[2]หน้าผ้า!AL95</f>
        <v>120000</v>
      </c>
      <c r="X86" s="10">
        <f>[2]หน้าผ้า!AM95</f>
        <v>0</v>
      </c>
      <c r="Y86" s="10">
        <f>[2]หน้าผ้า!AN95</f>
        <v>126000</v>
      </c>
      <c r="Z86" s="9" t="str">
        <f>[2]หน้าผ้า!AO95</f>
        <v>WSWT2025800SM</v>
      </c>
      <c r="AA86" s="8">
        <f>[2]หน้าผ้า!AQ95</f>
        <v>125730.00000000001</v>
      </c>
      <c r="AB86" s="8">
        <f>[2]หน้าผ้า!AR95</f>
        <v>0</v>
      </c>
      <c r="AC86" s="8">
        <f>[2]หน้าผ้า!AS95</f>
        <v>125730.00000000001</v>
      </c>
      <c r="AD86" s="8">
        <f>[2]หน้าผ้า!AT95</f>
        <v>0</v>
      </c>
      <c r="AE86" s="8">
        <f>[2]หน้าผ้า!AU95</f>
        <v>125730.00000000001</v>
      </c>
      <c r="AF86" s="8">
        <f>[2]หน้าผ้า!AI95</f>
        <v>0</v>
      </c>
      <c r="AG86" s="1" t="str">
        <f>[3]หน้าผ้า!DC98</f>
        <v>รอแบบ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45777</v>
      </c>
      <c r="AK86" s="3">
        <f>[2]หน้าผ้า!DQ95</f>
        <v>45773</v>
      </c>
      <c r="AL86" s="3">
        <f>[2]หน้าผ้า!DR95</f>
        <v>45766</v>
      </c>
      <c r="AM86" s="3">
        <f>[2]หน้าผ้า!DS95</f>
        <v>45774</v>
      </c>
      <c r="AN86" s="3">
        <f>[2]หน้าผ้า!DT95</f>
        <v>45775</v>
      </c>
      <c r="AO86" s="3">
        <f>[2]หน้าผ้า!DU95</f>
        <v>45776</v>
      </c>
      <c r="AP86" s="3">
        <f>[2]หน้าผ้า!DP95</f>
        <v>45772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9499.5999999999985</v>
      </c>
    </row>
    <row r="87" spans="1:56" ht="28.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บจก.เอสพีเอ็ม อาหารสัตว์</v>
      </c>
      <c r="D87" s="13" t="str">
        <f>[2]หน้าผ้า!F96</f>
        <v>รอแบบ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 t="str">
        <f>[2]หน้าผ้า!X96</f>
        <v>รอแจ้ง</v>
      </c>
      <c r="U87" s="11">
        <f>[2]หน้าผ้า!AA96</f>
        <v>20000</v>
      </c>
      <c r="V87" s="10">
        <f>[2]หน้าผ้า!AJ96</f>
        <v>0</v>
      </c>
      <c r="W87" s="10">
        <f>[2]หน้าผ้า!AL96</f>
        <v>20000</v>
      </c>
      <c r="X87" s="10">
        <f>[2]หน้าผ้า!AM96</f>
        <v>0</v>
      </c>
      <c r="Y87" s="10">
        <f>[2]หน้าผ้า!AN96</f>
        <v>21000</v>
      </c>
      <c r="Z87" s="9" t="str">
        <f>[2]หน้าผ้า!AO96</f>
        <v>WSWT2025800SM</v>
      </c>
      <c r="AA87" s="8">
        <f>[2]หน้าผ้า!AQ96</f>
        <v>22072.6</v>
      </c>
      <c r="AB87" s="8">
        <f>[2]หน้าผ้า!AR96</f>
        <v>0</v>
      </c>
      <c r="AC87" s="8">
        <f>[2]หน้าผ้า!AS96</f>
        <v>22072.6</v>
      </c>
      <c r="AD87" s="8">
        <f>[2]หน้าผ้า!AT96</f>
        <v>0</v>
      </c>
      <c r="AE87" s="8">
        <f>[2]หน้าผ้า!AU96</f>
        <v>22072.6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1667.7075555555555</v>
      </c>
    </row>
    <row r="88" spans="1:56" ht="28.5" customHeight="1" x14ac:dyDescent="0.45">
      <c r="A88" s="3">
        <f>[2]หน้าผ้า!C97</f>
        <v>45705</v>
      </c>
      <c r="B88" s="14" t="str">
        <f>[2]หน้าผ้า!B97</f>
        <v>MK68-000241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เฟิร์สช้อย 911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 t="str">
        <f>[2]หน้าผ้า!X97</f>
        <v>รอแจ้ง</v>
      </c>
      <c r="U88" s="11">
        <f>[2]หน้าผ้า!AA97</f>
        <v>122</v>
      </c>
      <c r="V88" s="10">
        <f>[2]หน้าผ้า!AJ97</f>
        <v>0</v>
      </c>
      <c r="W88" s="10">
        <f>[2]หน้าผ้า!AL97</f>
        <v>122</v>
      </c>
      <c r="X88" s="10">
        <f>[2]หน้าผ้า!AM97</f>
        <v>11870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เลาะ 1000+ลบสี400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 t="str">
        <f>[2]หน้าผ้า!C98</f>
        <v>ประมาณการ</v>
      </c>
      <c r="B89" s="14" t="str">
        <f>[2]หน้าผ้า!B98</f>
        <v>ประมาณการ</v>
      </c>
      <c r="C89" s="9" t="str">
        <f>[2]หน้าผ้า!E98</f>
        <v>บจก.ไทยธรรมดี</v>
      </c>
      <c r="D89" s="13" t="str">
        <f>[2]หน้าผ้า!F98</f>
        <v>รอแบบ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97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</v>
      </c>
      <c r="T89" s="12" t="str">
        <f>[2]หน้าผ้า!X98</f>
        <v>รอแจ้ง</v>
      </c>
      <c r="U89" s="11">
        <f>[2]หน้าผ้า!AA98</f>
        <v>40000</v>
      </c>
      <c r="V89" s="10">
        <f>[2]หน้าผ้า!AJ98</f>
        <v>0</v>
      </c>
      <c r="W89" s="10">
        <f>[2]หน้าผ้า!AL98</f>
        <v>40000</v>
      </c>
      <c r="X89" s="10">
        <f>[2]หน้าผ้า!AM98</f>
        <v>0</v>
      </c>
      <c r="Y89" s="10">
        <f>[2]หน้าผ้า!AN98</f>
        <v>42000</v>
      </c>
      <c r="Z89" s="9" t="str">
        <f>[2]หน้าผ้า!AO98</f>
        <v>WSWT2025800SM</v>
      </c>
      <c r="AA89" s="8">
        <f>[2]หน้าผ้า!AQ98</f>
        <v>43027.600000000006</v>
      </c>
      <c r="AB89" s="8">
        <f>[2]หน้าผ้า!AR98</f>
        <v>0</v>
      </c>
      <c r="AC89" s="8">
        <f>[2]หน้าผ้า!AS98</f>
        <v>43027.600000000006</v>
      </c>
      <c r="AD89" s="8">
        <f>[2]หน้าผ้า!AT98</f>
        <v>0</v>
      </c>
      <c r="AE89" s="8">
        <f>[2]หน้าผ้า!AU98</f>
        <v>43027.600000000006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3250.9742222222226</v>
      </c>
    </row>
    <row r="90" spans="1:56" ht="28.5" customHeight="1" x14ac:dyDescent="0.45">
      <c r="A90" s="3">
        <f>[2]หน้าผ้า!C99</f>
        <v>45720</v>
      </c>
      <c r="B90" s="14" t="str">
        <f>[2]หน้าผ้า!B99</f>
        <v>MK68-000327</v>
      </c>
      <c r="C90" s="9" t="str">
        <f>[2]หน้าผ้า!E99</f>
        <v>บจก.เอพีเอ็ม อะโกร</v>
      </c>
      <c r="D90" s="13" t="str">
        <f>[2]หน้าผ้า!F99</f>
        <v>ฟีล กู๊ด พี7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รอแจ้ง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0</v>
      </c>
      <c r="AC90" s="8">
        <f>[2]หน้าผ้า!AS99</f>
        <v>3310.89</v>
      </c>
      <c r="AD90" s="8">
        <f>[2]หน้าผ้า!AT99</f>
        <v>0</v>
      </c>
      <c r="AE90" s="8">
        <f>[2]หน้าผ้า!AU99</f>
        <v>3310.89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250.15613333333337</v>
      </c>
    </row>
    <row r="91" spans="1:56" ht="28.5" customHeight="1" x14ac:dyDescent="0.45">
      <c r="A91" s="3">
        <f>[2]หน้าผ้า!C100</f>
        <v>45720</v>
      </c>
      <c r="B91" s="14" t="str">
        <f>[2]หน้าผ้า!B100</f>
        <v>MK68-000326</v>
      </c>
      <c r="C91" s="9" t="str">
        <f>[2]หน้าผ้า!E100</f>
        <v>บจก.เอพีเอ็ม อะโกร</v>
      </c>
      <c r="D91" s="13" t="str">
        <f>[2]หน้าผ้า!F100</f>
        <v>ฟีล กู๊ด พี5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0</v>
      </c>
      <c r="AC91" s="8">
        <f>[2]หน้าผ้า!AS100</f>
        <v>3310.89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250.15613333333337</v>
      </c>
    </row>
    <row r="92" spans="1:56" ht="28.5" customHeight="1" x14ac:dyDescent="0.45">
      <c r="A92" s="3">
        <f>[2]หน้าผ้า!C101</f>
        <v>45720</v>
      </c>
      <c r="B92" s="14" t="str">
        <f>[2]หน้าผ้า!B101</f>
        <v>MK68-000325</v>
      </c>
      <c r="C92" s="9" t="str">
        <f>[2]หน้าผ้า!E101</f>
        <v>บจก.เอพีเอ็ม อะโกร</v>
      </c>
      <c r="D92" s="13" t="str">
        <f>[2]หน้าผ้า!F101</f>
        <v>ฟีล กู๊ด พี1เอฟ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รอแจ้ง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0</v>
      </c>
      <c r="Y92" s="10">
        <f>[2]หน้าผ้า!AN101</f>
        <v>5250</v>
      </c>
      <c r="Z92" s="9" t="str">
        <f>[2]หน้าผ้า!AO101</f>
        <v>WSWT2025800SM</v>
      </c>
      <c r="AA92" s="8">
        <f>[2]หน้าผ้า!AQ101</f>
        <v>5518.15</v>
      </c>
      <c r="AB92" s="8">
        <f>[2]หน้าผ้า!AR101</f>
        <v>0</v>
      </c>
      <c r="AC92" s="8">
        <f>[2]หน้าผ้า!AS101</f>
        <v>5518.15</v>
      </c>
      <c r="AD92" s="8">
        <f>[2]หน้าผ้า!AT101</f>
        <v>0</v>
      </c>
      <c r="AE92" s="8">
        <f>[2]หน้าผ้า!AU101</f>
        <v>5518.15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416.92688888888887</v>
      </c>
    </row>
    <row r="93" spans="1:56" ht="28.5" customHeight="1" x14ac:dyDescent="0.45">
      <c r="A93" s="3">
        <f>[2]หน้าผ้า!C102</f>
        <v>45720</v>
      </c>
      <c r="B93" s="14" t="str">
        <f>[2]หน้าผ้า!B102</f>
        <v>MK68-000324</v>
      </c>
      <c r="C93" s="9" t="str">
        <f>[2]หน้าผ้า!E102</f>
        <v>บจก.เอพีเอ็ม อะโกร</v>
      </c>
      <c r="D93" s="13" t="str">
        <f>[2]หน้าผ้า!F102</f>
        <v>SPM190GOAL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รอแจ้ง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5250</v>
      </c>
      <c r="Z93" s="9" t="str">
        <f>[2]หน้าผ้า!AO102</f>
        <v>WSWT2025800SM</v>
      </c>
      <c r="AA93" s="8">
        <f>[2]หน้าผ้า!AQ102</f>
        <v>5518.15</v>
      </c>
      <c r="AB93" s="8">
        <f>[2]หน้าผ้า!AR102</f>
        <v>0</v>
      </c>
      <c r="AC93" s="8">
        <f>[2]หน้าผ้า!AS102</f>
        <v>5518.15</v>
      </c>
      <c r="AD93" s="8">
        <f>[2]หน้าผ้า!AT102</f>
        <v>0</v>
      </c>
      <c r="AE93" s="8">
        <f>[2]หน้าผ้า!AU102</f>
        <v>5518.15</v>
      </c>
      <c r="AF93" s="8">
        <f>[2]หน้าผ้า!AI102</f>
        <v>0</v>
      </c>
      <c r="AG93" s="1" t="str">
        <f>[3]หน้าผ้า!DC105</f>
        <v>รอตัด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416.92688888888887</v>
      </c>
    </row>
    <row r="94" spans="1:56" ht="28.5" customHeight="1" x14ac:dyDescent="0.45">
      <c r="A94" s="3">
        <f>[2]หน้าผ้า!C103</f>
        <v>45712</v>
      </c>
      <c r="B94" s="14" t="str">
        <f>[2]หน้าผ้า!B103</f>
        <v>MK68-000275</v>
      </c>
      <c r="C94" s="9" t="str">
        <f>[2]หน้าผ้า!E103</f>
        <v>บจก.เอพีเอ็ม อะโกร</v>
      </c>
      <c r="D94" s="13" t="str">
        <f>[2]หน้าผ้า!F103</f>
        <v>U-FEED U2(เอส)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 t="str">
        <f>[2]หน้าผ้า!X103</f>
        <v>รอแจ้ง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0</v>
      </c>
      <c r="AC94" s="8">
        <f>[2]หน้าผ้า!AS103</f>
        <v>5518.15</v>
      </c>
      <c r="AD94" s="8">
        <f>[2]หน้าผ้า!AT103</f>
        <v>0</v>
      </c>
      <c r="AE94" s="8">
        <f>[2]หน้าผ้า!AU103</f>
        <v>5518.15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416.92688888888887</v>
      </c>
    </row>
    <row r="95" spans="1:56" ht="28.5" customHeight="1" x14ac:dyDescent="0.45">
      <c r="A95" s="3">
        <f>[2]หน้าผ้า!C104</f>
        <v>45681</v>
      </c>
      <c r="B95" s="14" t="str">
        <f>[2]หน้าผ้า!B104</f>
        <v>MK68-000122</v>
      </c>
      <c r="C95" s="9" t="str">
        <f>[2]หน้าผ้า!E104</f>
        <v>บจก.เอสพีเอ็ม อาหารสัตว์</v>
      </c>
      <c r="D95" s="13" t="str">
        <f>[2]หน้าผ้า!F104</f>
        <v>SPM 212</v>
      </c>
      <c r="E95" s="9">
        <f>[2]หน้าผ้า!G104</f>
        <v>20</v>
      </c>
      <c r="F95" s="9">
        <f>[2]หน้าผ้า!H104</f>
        <v>40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108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 t="str">
        <f>[2]หน้าผ้า!X104</f>
        <v>รอแจ้ง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0</v>
      </c>
      <c r="Y95" s="10">
        <f>[2]หน้าผ้า!AN104</f>
        <v>3150</v>
      </c>
      <c r="Z95" s="9" t="str">
        <f>[2]หน้าผ้า!AO104</f>
        <v>WSWT2025800SM</v>
      </c>
      <c r="AA95" s="8">
        <f>[2]หน้าผ้า!AQ104</f>
        <v>3478.5300000000007</v>
      </c>
      <c r="AB95" s="8">
        <f>[2]หน้าผ้า!AR104</f>
        <v>0</v>
      </c>
      <c r="AC95" s="8">
        <f>[2]หน้าผ้า!AS104</f>
        <v>3478.5300000000007</v>
      </c>
      <c r="AD95" s="8">
        <f>[2]หน้าผ้า!AT104</f>
        <v>0</v>
      </c>
      <c r="AE95" s="8">
        <f>[2]หน้าผ้า!AU104</f>
        <v>3478.5300000000007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262.82226666666674</v>
      </c>
    </row>
    <row r="96" spans="1:56" ht="28.5" customHeight="1" x14ac:dyDescent="0.45">
      <c r="A96" s="3">
        <f>[2]หน้าผ้า!C105</f>
        <v>45705</v>
      </c>
      <c r="B96" s="14" t="str">
        <f>[2]หน้าผ้า!B105</f>
        <v>MK68-000247</v>
      </c>
      <c r="C96" s="9" t="str">
        <f>[2]หน้าผ้า!E105</f>
        <v>บจก.อินเทคค์ โกลบอล</v>
      </c>
      <c r="D96" s="13" t="str">
        <f>[2]หน้าผ้า!F105</f>
        <v>เฟิร์สคลาส 912</v>
      </c>
      <c r="E96" s="9">
        <f>[2]หน้าผ้า!G105</f>
        <v>20</v>
      </c>
      <c r="F96" s="9">
        <f>[2]หน้าผ้า!H105</f>
        <v>35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97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จับจีบ4"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 t="str">
        <f>[2]หน้าผ้า!X105</f>
        <v>รอแจ้ง</v>
      </c>
      <c r="U96" s="11">
        <f>[2]หน้าผ้า!AA105</f>
        <v>855</v>
      </c>
      <c r="V96" s="10">
        <f>[2]หน้าผ้า!AJ105</f>
        <v>0</v>
      </c>
      <c r="W96" s="10">
        <f>[2]หน้าผ้า!AL105</f>
        <v>855</v>
      </c>
      <c r="X96" s="10">
        <f>[2]หน้าผ้า!AM105</f>
        <v>16440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 t="str">
        <f>[2]หน้าผ้า!AG105</f>
        <v>ลบสีจำนวนมาก 3851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45674</v>
      </c>
      <c r="B97" s="14" t="str">
        <f>[2]หน้าผ้า!B106</f>
        <v>MK68-000093</v>
      </c>
      <c r="C97" s="9" t="str">
        <f>[2]หน้าผ้า!E106</f>
        <v>บจก.อินเทคค์ โกลบอล</v>
      </c>
      <c r="D97" s="13" t="str">
        <f>[2]หน้าผ้า!F106</f>
        <v>เฟิร์สคลาส 902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97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152</v>
      </c>
      <c r="V97" s="10">
        <f>[2]หน้าผ้า!AJ106</f>
        <v>0</v>
      </c>
      <c r="W97" s="10">
        <f>[2]หน้าผ้า!AL106</f>
        <v>152</v>
      </c>
      <c r="X97" s="10">
        <f>[2]หน้าผ้า!AM106</f>
        <v>6000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5987</v>
      </c>
      <c r="AG97" s="1" t="str">
        <f>[3]หน้าผ้า!DC109</f>
        <v>รอตัด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 t="str">
        <f>[2]หน้าผ้า!AG106</f>
        <v>ลบสี 5040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45611</v>
      </c>
      <c r="B98" s="14" t="str">
        <f>[2]หน้าผ้า!B107</f>
        <v>MK67-001537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2320</v>
      </c>
      <c r="V98" s="10">
        <f>[2]หน้าผ้า!AJ107</f>
        <v>0</v>
      </c>
      <c r="W98" s="10">
        <f>[2]หน้าผ้า!AL107</f>
        <v>2320</v>
      </c>
      <c r="X98" s="10">
        <f>[2]หน้าผ้า!AM107</f>
        <v>20900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รอตัด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45611</v>
      </c>
      <c r="B99" s="14" t="str">
        <f>[2]หน้าผ้า!B108</f>
        <v>MK67-001532</v>
      </c>
      <c r="C99" s="9" t="str">
        <f>[2]หน้าผ้า!E108</f>
        <v>บจก.อินเทคค์ โกลบอล</v>
      </c>
      <c r="D99" s="13" t="str">
        <f>[2]หน้าผ้า!F108</f>
        <v>เฟิร์สช้อย 903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117</v>
      </c>
      <c r="V99" s="10">
        <f>[2]หน้าผ้า!AJ108</f>
        <v>0</v>
      </c>
      <c r="W99" s="10">
        <f>[2]หน้าผ้า!AL108</f>
        <v>117</v>
      </c>
      <c r="X99" s="10">
        <f>[2]หน้าผ้า!AM108</f>
        <v>10065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45611</v>
      </c>
      <c r="B100" s="14" t="str">
        <f>[2]หน้าผ้า!B109</f>
        <v>MK67-001535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913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1434</v>
      </c>
      <c r="V100" s="10">
        <f>[2]หน้าผ้า!AJ109</f>
        <v>0</v>
      </c>
      <c r="W100" s="10">
        <f>[2]หน้าผ้า!AL109</f>
        <v>1434</v>
      </c>
      <c r="X100" s="10">
        <f>[2]หน้าผ้า!AM109</f>
        <v>11200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29.3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45523</v>
      </c>
      <c r="B101" s="14" t="str">
        <f>[2]หน้าผ้า!B110</f>
        <v>MK67-001153</v>
      </c>
      <c r="C101" s="9" t="str">
        <f>[2]หน้าผ้า!E110</f>
        <v>บจก.อินเทคค์ โกลบอล</v>
      </c>
      <c r="D101" s="13" t="str">
        <f>[2]หน้าผ้า!F110</f>
        <v>สุบรรณ 777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1260</v>
      </c>
      <c r="V101" s="10">
        <f>[2]หน้าผ้า!AJ110</f>
        <v>0</v>
      </c>
      <c r="W101" s="10">
        <f>[2]หน้าผ้า!AL110</f>
        <v>1260</v>
      </c>
      <c r="X101" s="10">
        <f>[2]หน้าผ้า!AM110</f>
        <v>11095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45523</v>
      </c>
      <c r="B102" s="14" t="str">
        <f>[2]หน้าผ้า!B111</f>
        <v>MK67-001153</v>
      </c>
      <c r="C102" s="9" t="str">
        <f>[2]หน้าผ้า!E111</f>
        <v>บจก.อินเทคค์ โกลบอล</v>
      </c>
      <c r="D102" s="13" t="str">
        <f>[2]หน้าผ้า!F111</f>
        <v>สุบรรณ 666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89</v>
      </c>
      <c r="V102" s="10">
        <f>[2]หน้าผ้า!AJ111</f>
        <v>0</v>
      </c>
      <c r="W102" s="10">
        <f>[2]หน้าผ้า!AL111</f>
        <v>89</v>
      </c>
      <c r="X102" s="10">
        <f>[2]หน้าผ้า!AM111</f>
        <v>11180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45643</v>
      </c>
      <c r="B103" s="14" t="str">
        <f>[2]หน้าผ้า!B112</f>
        <v>MK67-001682</v>
      </c>
      <c r="C103" s="9" t="str">
        <f>[2]หน้าผ้า!E112</f>
        <v>บจก.เอพีเอ็ม อะโกร</v>
      </c>
      <c r="D103" s="13" t="str">
        <f>[2]หน้าผ้า!F112</f>
        <v>นีโอ พี2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รอส่ง</v>
      </c>
      <c r="U103" s="11">
        <f>[2]หน้าผ้า!AA112</f>
        <v>4000</v>
      </c>
      <c r="V103" s="10">
        <f>[2]หน้าผ้า!AJ112</f>
        <v>3712</v>
      </c>
      <c r="W103" s="10">
        <f>[2]หน้าผ้า!AL112</f>
        <v>288</v>
      </c>
      <c r="X103" s="10">
        <f>[2]หน้าผ้า!AM112</f>
        <v>4300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รอส่ง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 t="str">
        <f>[2]หน้าผ้า!AG112</f>
        <v>รอส่ง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45720</v>
      </c>
      <c r="B104" s="14" t="str">
        <f>[2]หน้าผ้า!B113</f>
        <v>ใบรับคำสั่งซื้อ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พี3(เอส)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รอส่ง</v>
      </c>
      <c r="U104" s="11">
        <f>[2]หน้าผ้า!AA113</f>
        <v>4000</v>
      </c>
      <c r="V104" s="10">
        <f>[2]หน้าผ้า!AJ113</f>
        <v>4010</v>
      </c>
      <c r="W104" s="10">
        <f>[2]หน้าผ้า!AL113</f>
        <v>0</v>
      </c>
      <c r="X104" s="10">
        <f>[2]หน้าผ้า!AM113</f>
        <v>4470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45720</v>
      </c>
      <c r="B105" s="14" t="str">
        <f>[2]หน้าผ้า!B114</f>
        <v>ใบรับคำสั่งซื้อ</v>
      </c>
      <c r="C105" s="9" t="str">
        <f>[2]หน้าผ้า!E114</f>
        <v>บจก.เอพีเอ็ม อะโกร</v>
      </c>
      <c r="D105" s="13" t="str">
        <f>[2]หน้าผ้า!F114</f>
        <v>นีโอ พี4(เอส)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รอส่ง</v>
      </c>
      <c r="U105" s="11">
        <f>[2]หน้าผ้า!AA114</f>
        <v>3000</v>
      </c>
      <c r="V105" s="10">
        <f>[2]หน้าผ้า!AJ114</f>
        <v>3065</v>
      </c>
      <c r="W105" s="10">
        <f>[2]หน้าผ้า!AL114</f>
        <v>0</v>
      </c>
      <c r="X105" s="10">
        <f>[2]หน้าผ้า!AM114</f>
        <v>3300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45628</v>
      </c>
      <c r="B106" s="14" t="str">
        <f>[2]หน้าผ้า!B115</f>
        <v>MK67-001624</v>
      </c>
      <c r="C106" s="9" t="str">
        <f>[2]หน้าผ้า!E115</f>
        <v>บจก.เอพีเอ็ม อะโกร</v>
      </c>
      <c r="D106" s="13" t="str">
        <f>[2]หน้าผ้า!F115</f>
        <v>ยู-ฟีด รวมหมู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รอส่ง</v>
      </c>
      <c r="U106" s="11">
        <f>[2]หน้าผ้า!AA115</f>
        <v>2500</v>
      </c>
      <c r="V106" s="10">
        <f>[2]หน้าผ้า!AJ115</f>
        <v>2600</v>
      </c>
      <c r="W106" s="10">
        <f>[2]หน้าผ้า!AL115</f>
        <v>0</v>
      </c>
      <c r="X106" s="10">
        <f>[2]หน้าผ้า!AM115</f>
        <v>2800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45541</v>
      </c>
      <c r="B107" s="14" t="str">
        <f>[2]หน้าผ้า!B116</f>
        <v>MK67-001236</v>
      </c>
      <c r="C107" s="9" t="str">
        <f>[2]หน้าผ้า!E116</f>
        <v>บจก.เอพีเอ็ม อะโกร</v>
      </c>
      <c r="D107" s="13" t="str">
        <f>[2]หน้าผ้า!F116</f>
        <v>ยูฟีด รวมไก่ วัว</v>
      </c>
      <c r="E107" s="9">
        <f>[2]หน้าผ้า!G116</f>
        <v>20</v>
      </c>
      <c r="F107" s="9">
        <f>[2]หน้าผ้า!H116</f>
        <v>40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108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3000</v>
      </c>
      <c r="V107" s="10">
        <f>[2]หน้าผ้า!AJ116</f>
        <v>3318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ลูกค้าสั่งผิดเอาไปส่งเดือน10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>
        <f>[2]หน้าผ้า!ED116</f>
        <v>0</v>
      </c>
      <c r="AY107" s="2" t="str">
        <f>[2]หน้าผ้า!AG116</f>
        <v>ลูกค้าต้องการเคลือบใส แต่เปิดมาเคลือบด้าน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45548</v>
      </c>
      <c r="B108" s="14" t="str">
        <f>[2]หน้าผ้า!B117</f>
        <v>MK67-001272</v>
      </c>
      <c r="C108" s="9" t="str">
        <f>[2]หน้าผ้า!E117</f>
        <v>บจก.เอพีเอ็ม อะโกร</v>
      </c>
      <c r="D108" s="13" t="str">
        <f>[2]หน้าผ้า!F117</f>
        <v>นีโอ พี3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2500</v>
      </c>
      <c r="V108" s="10">
        <f>[2]หน้าผ้า!AJ117</f>
        <v>2364</v>
      </c>
      <c r="W108" s="10">
        <f>[2]หน้าผ้า!AL117</f>
        <v>136</v>
      </c>
      <c r="X108" s="10">
        <f>[2]หน้าผ้า!AM117</f>
        <v>5500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 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45581</v>
      </c>
      <c r="B109" s="14" t="str">
        <f>[2]หน้าผ้า!B118</f>
        <v>MK67-001396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พี4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3000</v>
      </c>
      <c r="V109" s="10">
        <f>[2]หน้าผ้า!AJ118</f>
        <v>3194</v>
      </c>
      <c r="W109" s="10">
        <f>[2]หน้าผ้า!AL118</f>
        <v>0</v>
      </c>
      <c r="X109" s="10">
        <f>[2]หน้าผ้า!AM118</f>
        <v>5632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38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84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339119.30525000009</v>
      </c>
      <c r="AB110" s="8">
        <f>[2]หน้าผ้า!AR119</f>
        <v>15378.45</v>
      </c>
      <c r="AC110" s="8">
        <f>[2]หน้าผ้า!AS119</f>
        <v>323740.85525000014</v>
      </c>
      <c r="AD110" s="8">
        <f>[2]หน้าผ้า!AT119</f>
        <v>7378.4500000000007</v>
      </c>
      <c r="AE110" s="8">
        <f>[2]หน้าผ้า!AU119</f>
        <v>331740.85525000014</v>
      </c>
      <c r="AF110" s="8" t="str">
        <f>[2]หน้าผ้า!AI119</f>
        <v>ระบุในSD</v>
      </c>
      <c r="AG110" s="1" t="str">
        <f>[3]หน้าผ้า!DC122</f>
        <v>รอตัด</v>
      </c>
      <c r="AH110" s="1">
        <f>[2]หน้าผ้า!DL119</f>
        <v>0</v>
      </c>
      <c r="AI110" s="1" t="str">
        <f>[2]หน้าผ้า!DM119</f>
        <v>Lead time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38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82</v>
      </c>
      <c r="J111" s="9" t="str">
        <f>[2]หน้าผ้า!M120</f>
        <v>+</v>
      </c>
      <c r="K111" s="9">
        <f>[2]หน้าผ้า!N120</f>
        <v>2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WSWT2025850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รอตัด</v>
      </c>
      <c r="AH111" s="1">
        <f>[2]หน้าผ้า!DL120</f>
        <v>0</v>
      </c>
      <c r="AI111" s="1" t="str">
        <f>[2]หน้าผ้า!DM120</f>
        <v>Lead time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WRWT200850/WRWT25800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37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82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WSWT2021750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WRWT200750/WRWT21750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45731</v>
      </c>
      <c r="B113" s="14" t="str">
        <f>[2]หน้าผ้า!B122</f>
        <v>MK68-000408</v>
      </c>
      <c r="C113" s="9" t="str">
        <f>[2]หน้าผ้า!E122</f>
        <v>บจก.เบทาโกร</v>
      </c>
      <c r="D113" s="13" t="str">
        <f>[2]หน้าผ้า!F122</f>
        <v>WB บาลานส์ 926 30kg LP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80</v>
      </c>
      <c r="J113" s="9" t="str">
        <f>[2]หน้าผ้า!M122</f>
        <v>±</v>
      </c>
      <c r="K113" s="9">
        <f>[2]หน้าผ้า!N122</f>
        <v>3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 พร้อมระบุชื่อบริษัท รายการสินค้า จำนวนแต่ละแพ็ค</v>
      </c>
      <c r="T113" s="12">
        <f>[2]หน้าผ้า!X122</f>
        <v>45754</v>
      </c>
      <c r="U113" s="11">
        <f>[2]หน้าผ้า!AA122</f>
        <v>10000</v>
      </c>
      <c r="V113" s="10">
        <f>[2]หน้าผ้า!AJ122</f>
        <v>0</v>
      </c>
      <c r="W113" s="10">
        <f>[2]หน้าผ้า!AL122</f>
        <v>10000</v>
      </c>
      <c r="X113" s="10">
        <f>[2]หน้าผ้า!AM122</f>
        <v>10403</v>
      </c>
      <c r="Y113" s="10">
        <f>[2]หน้าผ้า!AN122</f>
        <v>0</v>
      </c>
      <c r="Z113" s="9" t="str">
        <f>[2]หน้าผ้า!AO122</f>
        <v>WSWT2025800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ลำพูน</v>
      </c>
      <c r="AG113" s="1" t="str">
        <f>[3]หน้าผ้า!DC125</f>
        <v>พิมพ์ไม่ครบ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45754</v>
      </c>
      <c r="AK113" s="3">
        <f>[2]หน้าผ้า!DQ122</f>
        <v>0</v>
      </c>
      <c r="AL113" s="3">
        <f>[2]หน้าผ้า!DR122</f>
        <v>45745</v>
      </c>
      <c r="AM113" s="3">
        <f>[2]หน้าผ้า!DS122</f>
        <v>45752</v>
      </c>
      <c r="AN113" s="3">
        <f>[2]หน้าผ้า!DT122</f>
        <v>45753</v>
      </c>
      <c r="AO113" s="3">
        <f>[2]หน้าผ้า!DU122</f>
        <v>45753</v>
      </c>
      <c r="AP113" s="3">
        <f>[2]หน้าผ้า!DP122</f>
        <v>45749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45731</v>
      </c>
      <c r="B114" s="14" t="str">
        <f>[2]หน้าผ้า!B123</f>
        <v>MK68-000414</v>
      </c>
      <c r="C114" s="9" t="str">
        <f>[2]หน้าผ้า!E123</f>
        <v>บจก.เบทาโกร</v>
      </c>
      <c r="D114" s="13" t="str">
        <f>[2]หน้าผ้า!F123</f>
        <v>WB เบทาโกร 326 30kg LP</v>
      </c>
      <c r="E114" s="9">
        <f>[2]หน้าผ้า!G123</f>
        <v>20</v>
      </c>
      <c r="F114" s="9">
        <f>[2]หน้าผ้า!H123</f>
        <v>37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80</v>
      </c>
      <c r="J114" s="9" t="str">
        <f>[2]หน้าผ้า!M123</f>
        <v>±</v>
      </c>
      <c r="K114" s="9">
        <f>[2]หน้าผ้า!N123</f>
        <v>3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 พร้อมระบุชื่อบริษัท รายการสินค้า จำนวนแต่ละแพ็ค</v>
      </c>
      <c r="T114" s="12">
        <f>[2]หน้าผ้า!X123</f>
        <v>45754</v>
      </c>
      <c r="U114" s="11">
        <f>[2]หน้าผ้า!AA123</f>
        <v>10000</v>
      </c>
      <c r="V114" s="10">
        <f>[2]หน้าผ้า!AJ123</f>
        <v>0</v>
      </c>
      <c r="W114" s="10">
        <f>[2]หน้าผ้า!AL123</f>
        <v>10000</v>
      </c>
      <c r="X114" s="10">
        <f>[2]หน้าผ้า!AM123</f>
        <v>10400</v>
      </c>
      <c r="Y114" s="10">
        <f>[2]หน้าผ้า!AN123</f>
        <v>0</v>
      </c>
      <c r="Z114" s="9" t="str">
        <f>[2]หน้าผ้า!AO123</f>
        <v>WSWT2025800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ลำพูน</v>
      </c>
      <c r="AG114" s="1" t="str">
        <f>[3]หน้าผ้า!DC126</f>
        <v>พร้อมส่ง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45754</v>
      </c>
      <c r="AK114" s="3">
        <f>[2]หน้าผ้า!DQ123</f>
        <v>0</v>
      </c>
      <c r="AL114" s="3">
        <f>[2]หน้าผ้า!DR123</f>
        <v>45745</v>
      </c>
      <c r="AM114" s="3">
        <f>[2]หน้าผ้า!DS123</f>
        <v>45752</v>
      </c>
      <c r="AN114" s="3">
        <f>[2]หน้าผ้า!DT123</f>
        <v>45753</v>
      </c>
      <c r="AO114" s="3">
        <f>[2]หน้าผ้า!DU123</f>
        <v>45753</v>
      </c>
      <c r="AP114" s="3">
        <f>[2]หน้าผ้า!DP123</f>
        <v>45749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45737</v>
      </c>
      <c r="B115" s="14" t="str">
        <f>[2]หน้าผ้า!B124</f>
        <v>MK68-000435</v>
      </c>
      <c r="C115" s="9" t="str">
        <f>[2]หน้าผ้า!E124</f>
        <v>บจก.เคอรี่ฟลาวมิลล์</v>
      </c>
      <c r="D115" s="13" t="str">
        <f>[2]หน้าผ้า!F124</f>
        <v>แปดแต้มแดง 25กก.</v>
      </c>
      <c r="E115" s="9">
        <f>[2]หน้าผ้า!G124</f>
        <v>20</v>
      </c>
      <c r="F115" s="9">
        <f>[2]หน้าผ้า!H124</f>
        <v>32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72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ห่ออัดเบลแบน500</v>
      </c>
      <c r="T115" s="12">
        <f>[2]หน้าผ้า!X124</f>
        <v>45752</v>
      </c>
      <c r="U115" s="11">
        <f>[2]หน้าผ้า!AA124</f>
        <v>5000</v>
      </c>
      <c r="V115" s="10">
        <f>[2]หน้าผ้า!AJ124</f>
        <v>5043</v>
      </c>
      <c r="W115" s="10">
        <f>[2]หน้าผ้า!AL124</f>
        <v>0</v>
      </c>
      <c r="X115" s="10">
        <f>[2]หน้าผ้า!AM124</f>
        <v>5300</v>
      </c>
      <c r="Y115" s="10">
        <f>[2]หน้าผ้า!AN124</f>
        <v>0</v>
      </c>
      <c r="Z115" s="9" t="str">
        <f>[2]หน้าผ้า!AO124</f>
        <v>WSWT2025800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45752</v>
      </c>
      <c r="AK115" s="3">
        <f>[2]หน้าผ้า!DQ124</f>
        <v>0</v>
      </c>
      <c r="AL115" s="3">
        <f>[2]หน้าผ้า!DR124</f>
        <v>45743</v>
      </c>
      <c r="AM115" s="3">
        <f>[2]หน้าผ้า!DS124</f>
        <v>45750</v>
      </c>
      <c r="AN115" s="3">
        <f>[2]หน้าผ้า!DT124</f>
        <v>45751</v>
      </c>
      <c r="AO115" s="3">
        <f>[2]หน้าผ้า!DU124</f>
        <v>45751</v>
      </c>
      <c r="AP115" s="3">
        <f>[2]หน้าผ้า!DP124</f>
        <v>45747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45722</v>
      </c>
      <c r="B116" s="14" t="str">
        <f>[2]หน้าผ้า!B125</f>
        <v>MK68-000349</v>
      </c>
      <c r="C116" s="9" t="str">
        <f>[2]หน้าผ้า!E125</f>
        <v>บจก.เบทาโกร</v>
      </c>
      <c r="D116" s="13" t="str">
        <f>[2]หน้าผ้า!F125</f>
        <v xml:space="preserve">WB ฟาร์ม F932 30kg </v>
      </c>
      <c r="E116" s="9">
        <f>[2]หน้าผ้า!G125</f>
        <v>20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80</v>
      </c>
      <c r="J116" s="9" t="str">
        <f>[2]หน้าผ้า!M125</f>
        <v>±</v>
      </c>
      <c r="K116" s="9">
        <f>[2]หน้าผ้า!N125</f>
        <v>3</v>
      </c>
      <c r="L116" s="9" t="str">
        <f>[2]หน้าผ้า!R125</f>
        <v>ไม่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 พร้อมระบุชื่อบริษัท รายการสินค้า จำนวนแต่ละแพ็ค</v>
      </c>
      <c r="T116" s="12">
        <f>[2]หน้าผ้า!X125</f>
        <v>45754</v>
      </c>
      <c r="U116" s="11">
        <f>[2]หน้าผ้า!AA125</f>
        <v>20000</v>
      </c>
      <c r="V116" s="10">
        <f>[2]หน้าผ้า!AJ125</f>
        <v>0</v>
      </c>
      <c r="W116" s="10">
        <f>[2]หน้าผ้า!AL125</f>
        <v>20000</v>
      </c>
      <c r="X116" s="10">
        <f>[2]หน้าผ้า!AM125</f>
        <v>1392</v>
      </c>
      <c r="Y116" s="10">
        <f>[2]หน้าผ้า!AN125</f>
        <v>19538.400000000001</v>
      </c>
      <c r="Z116" s="9" t="str">
        <f>[2]หน้าผ้า!AO125</f>
        <v>WSWT2025800</v>
      </c>
      <c r="AA116" s="8">
        <f>[2]หน้าผ้า!AQ125</f>
        <v>21017.261496000003</v>
      </c>
      <c r="AB116" s="8">
        <f>[2]หน้าผ้า!AR125</f>
        <v>9000</v>
      </c>
      <c r="AC116" s="8">
        <f>[2]หน้าผ้า!AS125</f>
        <v>12017.261496000003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ลพบุรี 1</v>
      </c>
      <c r="AG116" s="1" t="str">
        <f>[3]หน้าผ้า!DC128</f>
        <v>ยังไม่ได้พิมพ์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45754</v>
      </c>
      <c r="AK116" s="3">
        <f>[2]หน้าผ้า!DQ125</f>
        <v>0</v>
      </c>
      <c r="AL116" s="3">
        <f>[2]หน้าผ้า!DR125</f>
        <v>45745</v>
      </c>
      <c r="AM116" s="3">
        <f>[2]หน้าผ้า!DS125</f>
        <v>45752</v>
      </c>
      <c r="AN116" s="3">
        <f>[2]หน้าผ้า!DT125</f>
        <v>45753</v>
      </c>
      <c r="AO116" s="3">
        <f>[2]หน้าผ้า!DU125</f>
        <v>45753</v>
      </c>
      <c r="AP116" s="3">
        <f>[2]หน้าผ้า!DP125</f>
        <v>45749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918.65287880533356</v>
      </c>
    </row>
    <row r="117" spans="1:56" ht="28.5" customHeight="1" x14ac:dyDescent="0.45">
      <c r="A117" s="3">
        <f>[2]หน้าผ้า!C126</f>
        <v>45724</v>
      </c>
      <c r="B117" s="14" t="str">
        <f>[2]หน้าผ้า!B126</f>
        <v>MK68-000362</v>
      </c>
      <c r="C117" s="9" t="str">
        <f>[2]หน้าผ้า!E126</f>
        <v>บจก.เบทาโกร</v>
      </c>
      <c r="D117" s="13" t="str">
        <f>[2]หน้าผ้า!F126</f>
        <v>เบทาโกร 124</v>
      </c>
      <c r="E117" s="9">
        <f>[2]หน้าผ้า!G126</f>
        <v>20</v>
      </c>
      <c r="F117" s="9">
        <f>[2]หน้าผ้า!H126</f>
        <v>37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80</v>
      </c>
      <c r="J117" s="9" t="str">
        <f>[2]หน้าผ้า!M126</f>
        <v>±</v>
      </c>
      <c r="K117" s="9">
        <f>[2]หน้าผ้า!N126</f>
        <v>3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 พร้อมระบุชื่อบริษัท รายการสินค้า จำนวนแต่ละแพ็ค</v>
      </c>
      <c r="T117" s="12">
        <f>[2]หน้าผ้า!X126</f>
        <v>45755</v>
      </c>
      <c r="U117" s="11">
        <f>[2]หน้าผ้า!AA126</f>
        <v>10000</v>
      </c>
      <c r="V117" s="10">
        <f>[2]หน้าผ้า!AJ126</f>
        <v>9857</v>
      </c>
      <c r="W117" s="10">
        <f>[2]หน้าผ้า!AL126</f>
        <v>143</v>
      </c>
      <c r="X117" s="10">
        <f>[2]หน้าผ้า!AM126</f>
        <v>10750</v>
      </c>
      <c r="Y117" s="10">
        <f>[2]หน้าผ้า!AN126</f>
        <v>0</v>
      </c>
      <c r="Z117" s="9" t="str">
        <f>[2]หน้าผ้า!AO126</f>
        <v>WSWT2025800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พระประแดง</v>
      </c>
      <c r="AG117" s="1" t="str">
        <f>[3]หน้าผ้า!DC129</f>
        <v>ยังไม่ได้พิมพ์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45755</v>
      </c>
      <c r="AK117" s="3">
        <f>[2]หน้าผ้า!DQ126</f>
        <v>0</v>
      </c>
      <c r="AL117" s="3">
        <f>[2]หน้าผ้า!DR126</f>
        <v>45746</v>
      </c>
      <c r="AM117" s="3">
        <f>[2]หน้าผ้า!DS126</f>
        <v>45753</v>
      </c>
      <c r="AN117" s="3">
        <f>[2]หน้าผ้า!DT126</f>
        <v>45754</v>
      </c>
      <c r="AO117" s="3">
        <f>[2]หน้าผ้า!DU126</f>
        <v>45754</v>
      </c>
      <c r="AP117" s="3">
        <f>[2]หน้าผ้า!DP126</f>
        <v>45750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45724</v>
      </c>
      <c r="B118" s="14" t="str">
        <f>[2]หน้าผ้า!B127</f>
        <v>MK68-000363</v>
      </c>
      <c r="C118" s="9" t="str">
        <f>[2]หน้าผ้า!E127</f>
        <v>บจก.เบทาโกร</v>
      </c>
      <c r="D118" s="13" t="str">
        <f>[2]หน้าผ้า!F127</f>
        <v>เบทาโกร 406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80</v>
      </c>
      <c r="J118" s="9" t="str">
        <f>[2]หน้าผ้า!M127</f>
        <v>±</v>
      </c>
      <c r="K118" s="9">
        <f>[2]หน้าผ้า!N127</f>
        <v>3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 พร้อมระบุชื่อบริษัท รายการสินค้า จำนวนแต่ละแพ็ค</v>
      </c>
      <c r="T118" s="12">
        <f>[2]หน้าผ้า!X127</f>
        <v>45755</v>
      </c>
      <c r="U118" s="11">
        <f>[2]หน้าผ้า!AA127</f>
        <v>20000</v>
      </c>
      <c r="V118" s="10">
        <f>[2]หน้าผ้า!AJ127</f>
        <v>0</v>
      </c>
      <c r="W118" s="10">
        <f>[2]หน้าผ้า!AL127</f>
        <v>20000</v>
      </c>
      <c r="X118" s="10">
        <f>[2]หน้าผ้า!AM127</f>
        <v>0</v>
      </c>
      <c r="Y118" s="10">
        <f>[2]หน้าผ้า!AN127</f>
        <v>21000</v>
      </c>
      <c r="Z118" s="9" t="str">
        <f>[2]หน้าผ้า!AO127</f>
        <v>WSWT2025800</v>
      </c>
      <c r="AA118" s="8">
        <f>[2]หน้าผ้า!AQ127</f>
        <v>21513.800000000003</v>
      </c>
      <c r="AB118" s="8">
        <f>[2]หน้าผ้า!AR127</f>
        <v>0</v>
      </c>
      <c r="AC118" s="8">
        <f>[2]หน้าผ้า!AS127</f>
        <v>21513.800000000003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พระประแดง</v>
      </c>
      <c r="AG118" s="1" t="str">
        <f>[3]หน้าผ้า!DC130</f>
        <v>ยังไม่ได้พิมพ์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45755</v>
      </c>
      <c r="AK118" s="3">
        <f>[2]หน้าผ้า!DQ127</f>
        <v>0</v>
      </c>
      <c r="AL118" s="3">
        <f>[2]หน้าผ้า!DR127</f>
        <v>45746</v>
      </c>
      <c r="AM118" s="3">
        <f>[2]หน้าผ้า!DS127</f>
        <v>45753</v>
      </c>
      <c r="AN118" s="3">
        <f>[2]หน้าผ้า!DT127</f>
        <v>45754</v>
      </c>
      <c r="AO118" s="3">
        <f>[2]หน้าผ้า!DU127</f>
        <v>45754</v>
      </c>
      <c r="AP118" s="3">
        <f>[2]หน้าผ้า!DP127</f>
        <v>45750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1644.610488888889</v>
      </c>
    </row>
    <row r="119" spans="1:56" ht="28.5" customHeight="1" x14ac:dyDescent="0.45">
      <c r="A119" s="3">
        <f>[2]หน้าผ้า!C128</f>
        <v>45723</v>
      </c>
      <c r="B119" s="14" t="str">
        <f>[2]หน้าผ้า!B128</f>
        <v>MK68-000360</v>
      </c>
      <c r="C119" s="9" t="str">
        <f>[2]หน้าผ้า!E128</f>
        <v>บจก.เบทาโกร</v>
      </c>
      <c r="D119" s="13" t="str">
        <f>[2]หน้าผ้า!F128</f>
        <v xml:space="preserve">WB ฟาร์ม F931L 30kg 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ไม่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45755</v>
      </c>
      <c r="U119" s="11">
        <f>[2]หน้าผ้า!AA128</f>
        <v>40000</v>
      </c>
      <c r="V119" s="10">
        <f>[2]หน้าผ้า!AJ128</f>
        <v>0</v>
      </c>
      <c r="W119" s="10">
        <f>[2]หน้าผ้า!AL128</f>
        <v>40000</v>
      </c>
      <c r="X119" s="10">
        <f>[2]หน้าผ้า!AM128</f>
        <v>0</v>
      </c>
      <c r="Y119" s="10">
        <f>[2]หน้าผ้า!AN128</f>
        <v>42000</v>
      </c>
      <c r="Z119" s="9" t="str">
        <f>[2]หน้าผ้า!AO128</f>
        <v>WSWT2025800</v>
      </c>
      <c r="AA119" s="8">
        <f>[2]หน้าผ้า!AQ128</f>
        <v>43027.600000000006</v>
      </c>
      <c r="AB119" s="8">
        <f>[2]หน้าผ้า!AR128</f>
        <v>0</v>
      </c>
      <c r="AC119" s="8">
        <f>[2]หน้าผ้า!AS128</f>
        <v>43027.600000000006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 1</v>
      </c>
      <c r="AG119" s="1" t="str">
        <f>[3]หน้าผ้า!DC131</f>
        <v>ยังไม่ได้พิมพ์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45755</v>
      </c>
      <c r="AK119" s="3">
        <f>[2]หน้าผ้า!DQ128</f>
        <v>0</v>
      </c>
      <c r="AL119" s="3">
        <f>[2]หน้าผ้า!DR128</f>
        <v>45746</v>
      </c>
      <c r="AM119" s="3">
        <f>[2]หน้าผ้า!DS128</f>
        <v>45753</v>
      </c>
      <c r="AN119" s="3">
        <f>[2]หน้าผ้า!DT128</f>
        <v>45754</v>
      </c>
      <c r="AO119" s="3">
        <f>[2]หน้าผ้า!DU128</f>
        <v>45754</v>
      </c>
      <c r="AP119" s="3">
        <f>[2]หน้าผ้า!DP128</f>
        <v>45750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3289.220977777778</v>
      </c>
    </row>
    <row r="120" spans="1:56" ht="28.5" customHeight="1" x14ac:dyDescent="0.45">
      <c r="A120" s="3">
        <f>[2]หน้าผ้า!C129</f>
        <v>45731</v>
      </c>
      <c r="B120" s="14" t="str">
        <f>[2]หน้าผ้า!B129</f>
        <v>MK68-000412</v>
      </c>
      <c r="C120" s="9" t="str">
        <f>[2]หน้าผ้า!E129</f>
        <v>บจก.เบทาโกร</v>
      </c>
      <c r="D120" s="13" t="str">
        <f>[2]หน้าผ้า!F129</f>
        <v>WB เบทาโกร 225 30kg LP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45757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0</v>
      </c>
      <c r="Y120" s="10">
        <f>[2]หน้าผ้า!AN129</f>
        <v>5250</v>
      </c>
      <c r="Z120" s="9" t="str">
        <f>[2]หน้าผ้า!AO129</f>
        <v>WSWT2025800</v>
      </c>
      <c r="AA120" s="8">
        <f>[2]หน้าผ้า!AQ129</f>
        <v>5378.4500000000007</v>
      </c>
      <c r="AB120" s="8">
        <f>[2]หน้าผ้า!AR129</f>
        <v>0</v>
      </c>
      <c r="AC120" s="8">
        <f>[2]หน้าผ้า!AS129</f>
        <v>5378.4500000000007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ลำพูน</v>
      </c>
      <c r="AG120" s="1" t="str">
        <f>[3]หน้าผ้า!DC132</f>
        <v>ยังไม่ได้พิมพ์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45757</v>
      </c>
      <c r="AK120" s="3">
        <f>[2]หน้าผ้า!DQ129</f>
        <v>0</v>
      </c>
      <c r="AL120" s="3">
        <f>[2]หน้าผ้า!DR129</f>
        <v>45748</v>
      </c>
      <c r="AM120" s="3">
        <f>[2]หน้าผ้า!DS129</f>
        <v>45755</v>
      </c>
      <c r="AN120" s="3">
        <f>[2]หน้าผ้า!DT129</f>
        <v>45756</v>
      </c>
      <c r="AO120" s="3">
        <f>[2]หน้าผ้า!DU129</f>
        <v>45756</v>
      </c>
      <c r="AP120" s="3">
        <f>[2]หน้าผ้า!DP129</f>
        <v>45752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411.15262222222225</v>
      </c>
    </row>
    <row r="121" spans="1:56" ht="28.5" customHeight="1" x14ac:dyDescent="0.45">
      <c r="A121" s="3">
        <f>[2]หน้าผ้า!C130</f>
        <v>45724</v>
      </c>
      <c r="B121" s="14" t="str">
        <f>[2]หน้าผ้า!B130</f>
        <v>MK68-000368</v>
      </c>
      <c r="C121" s="9" t="str">
        <f>[2]หน้าผ้า!E130</f>
        <v>บจก.เบทาโกร</v>
      </c>
      <c r="D121" s="13" t="str">
        <f>[2]หน้าผ้า!F130</f>
        <v>เบทาโกร 124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45757</v>
      </c>
      <c r="U121" s="11">
        <f>[2]หน้าผ้า!AA130</f>
        <v>30000</v>
      </c>
      <c r="V121" s="10">
        <f>[2]หน้าผ้า!AJ130</f>
        <v>0</v>
      </c>
      <c r="W121" s="10">
        <f>[2]หน้าผ้า!AL130</f>
        <v>30000</v>
      </c>
      <c r="X121" s="10">
        <f>[2]หน้าผ้า!AM130</f>
        <v>0</v>
      </c>
      <c r="Y121" s="10">
        <f>[2]หน้าผ้า!AN130</f>
        <v>31500</v>
      </c>
      <c r="Z121" s="9" t="str">
        <f>[2]หน้าผ้า!AO130</f>
        <v>WSWT2025800</v>
      </c>
      <c r="AA121" s="8">
        <f>[2]หน้าผ้า!AQ130</f>
        <v>32270.700000000004</v>
      </c>
      <c r="AB121" s="8">
        <f>[2]หน้าผ้า!AR130</f>
        <v>0</v>
      </c>
      <c r="AC121" s="8">
        <f>[2]หน้าผ้า!AS130</f>
        <v>32270.700000000004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ลพบุรี 1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45757</v>
      </c>
      <c r="AK121" s="3">
        <f>[2]หน้าผ้า!DQ130</f>
        <v>0</v>
      </c>
      <c r="AL121" s="3">
        <f>[2]หน้าผ้า!DR130</f>
        <v>45748</v>
      </c>
      <c r="AM121" s="3">
        <f>[2]หน้าผ้า!DS130</f>
        <v>45755</v>
      </c>
      <c r="AN121" s="3">
        <f>[2]หน้าผ้า!DT130</f>
        <v>45756</v>
      </c>
      <c r="AO121" s="3">
        <f>[2]หน้าผ้า!DU130</f>
        <v>45756</v>
      </c>
      <c r="AP121" s="3">
        <f>[2]หน้าผ้า!DP130</f>
        <v>45752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2466.9157333333337</v>
      </c>
    </row>
    <row r="122" spans="1:56" ht="28.5" customHeight="1" x14ac:dyDescent="0.45">
      <c r="A122" s="3">
        <f>[2]หน้าผ้า!C131</f>
        <v>45736</v>
      </c>
      <c r="B122" s="14" t="str">
        <f>[2]หน้าผ้า!B131</f>
        <v>MK68-000427</v>
      </c>
      <c r="C122" s="9" t="str">
        <f>[2]หน้าผ้า!E131</f>
        <v>บจก.เบทาโกร</v>
      </c>
      <c r="D122" s="13" t="str">
        <f>[2]หน้าผ้า!F131</f>
        <v>WB เบทาโกร 326 30kg NM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45757</v>
      </c>
      <c r="U122" s="11">
        <f>[2]หน้าผ้า!AA131</f>
        <v>5000</v>
      </c>
      <c r="V122" s="10">
        <f>[2]หน้าผ้า!AJ131</f>
        <v>0</v>
      </c>
      <c r="W122" s="10">
        <f>[2]หน้าผ้า!AL131</f>
        <v>5000</v>
      </c>
      <c r="X122" s="10">
        <f>[2]หน้าผ้า!AM131</f>
        <v>0</v>
      </c>
      <c r="Y122" s="10">
        <f>[2]หน้าผ้า!AN131</f>
        <v>5250</v>
      </c>
      <c r="Z122" s="9" t="str">
        <f>[2]หน้าผ้า!AO131</f>
        <v>WSWT2025800</v>
      </c>
      <c r="AA122" s="8">
        <f>[2]หน้าผ้า!AQ131</f>
        <v>5378.4500000000007</v>
      </c>
      <c r="AB122" s="8">
        <f>[2]หน้าผ้า!AR131</f>
        <v>0</v>
      </c>
      <c r="AC122" s="8">
        <f>[2]หน้าผ้า!AS131</f>
        <v>5378.4500000000007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หนองบุญมาก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45757</v>
      </c>
      <c r="AK122" s="3">
        <f>[2]หน้าผ้า!DQ131</f>
        <v>0</v>
      </c>
      <c r="AL122" s="3">
        <f>[2]หน้าผ้า!DR131</f>
        <v>45748</v>
      </c>
      <c r="AM122" s="3">
        <f>[2]หน้าผ้า!DS131</f>
        <v>45755</v>
      </c>
      <c r="AN122" s="3">
        <f>[2]หน้าผ้า!DT131</f>
        <v>45756</v>
      </c>
      <c r="AO122" s="3">
        <f>[2]หน้าผ้า!DU131</f>
        <v>45756</v>
      </c>
      <c r="AP122" s="3">
        <f>[2]หน้าผ้า!DP131</f>
        <v>45752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411.15262222222225</v>
      </c>
    </row>
    <row r="123" spans="1:56" ht="28.5" customHeight="1" x14ac:dyDescent="0.45">
      <c r="A123" s="3">
        <f>[2]หน้าผ้า!C132</f>
        <v>45743</v>
      </c>
      <c r="B123" s="14" t="str">
        <f>[2]หน้าผ้า!B132</f>
        <v>MK68-000458</v>
      </c>
      <c r="C123" s="9" t="str">
        <f>[2]หน้าผ้า!E132</f>
        <v>บจก.เบทาโกร</v>
      </c>
      <c r="D123" s="13" t="str">
        <f>[2]หน้าผ้า!F132</f>
        <v>WB ฟาร์ม F992 30kg LP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45757</v>
      </c>
      <c r="U123" s="11">
        <f>[2]หน้าผ้า!AA132</f>
        <v>20000</v>
      </c>
      <c r="V123" s="10">
        <f>[2]หน้าผ้า!AJ132</f>
        <v>0</v>
      </c>
      <c r="W123" s="10">
        <f>[2]หน้าผ้า!AL132</f>
        <v>20000</v>
      </c>
      <c r="X123" s="10">
        <f>[2]หน้าผ้า!AM132</f>
        <v>0</v>
      </c>
      <c r="Y123" s="10">
        <f>[2]หน้าผ้า!AN132</f>
        <v>21000</v>
      </c>
      <c r="Z123" s="9" t="str">
        <f>[2]หน้าผ้า!AO132</f>
        <v>WSWT2025800</v>
      </c>
      <c r="AA123" s="8">
        <f>[2]หน้าผ้า!AQ132</f>
        <v>21513.800000000003</v>
      </c>
      <c r="AB123" s="8">
        <f>[2]หน้าผ้า!AR132</f>
        <v>0</v>
      </c>
      <c r="AC123" s="8">
        <f>[2]หน้าผ้า!AS132</f>
        <v>21513.800000000003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ลำพูน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45757</v>
      </c>
      <c r="AK123" s="3">
        <f>[2]หน้าผ้า!DQ132</f>
        <v>0</v>
      </c>
      <c r="AL123" s="3">
        <f>[2]หน้าผ้า!DR132</f>
        <v>45748</v>
      </c>
      <c r="AM123" s="3">
        <f>[2]หน้าผ้า!DS132</f>
        <v>45755</v>
      </c>
      <c r="AN123" s="3">
        <f>[2]หน้าผ้า!DT132</f>
        <v>45756</v>
      </c>
      <c r="AO123" s="3">
        <f>[2]หน้าผ้า!DU132</f>
        <v>45756</v>
      </c>
      <c r="AP123" s="3">
        <f>[2]หน้าผ้า!DP132</f>
        <v>45752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1644.610488888889</v>
      </c>
    </row>
    <row r="124" spans="1:56" ht="28.5" customHeight="1" x14ac:dyDescent="0.45">
      <c r="A124" s="3">
        <f>[2]หน้าผ้า!C133</f>
        <v>45736</v>
      </c>
      <c r="B124" s="14" t="str">
        <f>[2]หน้าผ้า!B133</f>
        <v>MK68-000426</v>
      </c>
      <c r="C124" s="9" t="str">
        <f>[2]หน้าผ้า!E133</f>
        <v>บจก.เบทาโกร</v>
      </c>
      <c r="D124" s="13" t="str">
        <f>[2]หน้าผ้า!F133</f>
        <v>WB เบทาโกร 405 30kg NM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45759</v>
      </c>
      <c r="U124" s="11">
        <f>[2]หน้าผ้า!AA133</f>
        <v>15000</v>
      </c>
      <c r="V124" s="10">
        <f>[2]หน้าผ้า!AJ133</f>
        <v>0</v>
      </c>
      <c r="W124" s="10">
        <f>[2]หน้าผ้า!AL133</f>
        <v>15000</v>
      </c>
      <c r="X124" s="10">
        <f>[2]หน้าผ้า!AM133</f>
        <v>0</v>
      </c>
      <c r="Y124" s="10">
        <f>[2]หน้าผ้า!AN133</f>
        <v>15750</v>
      </c>
      <c r="Z124" s="9" t="str">
        <f>[2]หน้าผ้า!AO133</f>
        <v>WSWT2025800</v>
      </c>
      <c r="AA124" s="8">
        <f>[2]หน้าผ้า!AQ133</f>
        <v>16135.350000000002</v>
      </c>
      <c r="AB124" s="8">
        <f>[2]หน้าผ้า!AR133</f>
        <v>0</v>
      </c>
      <c r="AC124" s="8">
        <f>[2]หน้าผ้า!AS133</f>
        <v>16135.350000000002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หนองบุญมาก</v>
      </c>
      <c r="AG124" s="1" t="str">
        <f>[3]หน้าผ้า!DC136</f>
        <v>ยังไม่ได้พิมพ์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45759</v>
      </c>
      <c r="AK124" s="3">
        <f>[2]หน้าผ้า!DQ133</f>
        <v>0</v>
      </c>
      <c r="AL124" s="3">
        <f>[2]หน้าผ้า!DR133</f>
        <v>45750</v>
      </c>
      <c r="AM124" s="3">
        <f>[2]หน้าผ้า!DS133</f>
        <v>45757</v>
      </c>
      <c r="AN124" s="3">
        <f>[2]หน้าผ้า!DT133</f>
        <v>45758</v>
      </c>
      <c r="AO124" s="3">
        <f>[2]หน้าผ้า!DU133</f>
        <v>45758</v>
      </c>
      <c r="AP124" s="3">
        <f>[2]หน้าผ้า!DP133</f>
        <v>45754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1233.4578666666669</v>
      </c>
    </row>
    <row r="125" spans="1:56" ht="28.5" customHeight="1" x14ac:dyDescent="0.45">
      <c r="A125" s="3">
        <f>[2]หน้าผ้า!C134</f>
        <v>45736</v>
      </c>
      <c r="B125" s="14" t="str">
        <f>[2]หน้าผ้า!B134</f>
        <v>MK68-000426</v>
      </c>
      <c r="C125" s="9" t="str">
        <f>[2]หน้าผ้า!E134</f>
        <v>บจก.เบทาโกร</v>
      </c>
      <c r="D125" s="13" t="str">
        <f>[2]หน้าผ้า!F134</f>
        <v>WB เบทาโกร 124 30kg NM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 พร้อมระบุชื่อบริษัท รายการสินค้า จำนวนแต่ละแพ็ค</v>
      </c>
      <c r="T125" s="12">
        <f>[2]หน้าผ้า!X134</f>
        <v>45764</v>
      </c>
      <c r="U125" s="11">
        <f>[2]หน้าผ้า!AA134</f>
        <v>14000</v>
      </c>
      <c r="V125" s="10">
        <f>[2]หน้าผ้า!AJ134</f>
        <v>0</v>
      </c>
      <c r="W125" s="10">
        <f>[2]หน้าผ้า!AL134</f>
        <v>14000</v>
      </c>
      <c r="X125" s="10">
        <f>[2]หน้าผ้า!AM134</f>
        <v>0</v>
      </c>
      <c r="Y125" s="10">
        <f>[2]หน้าผ้า!AN134</f>
        <v>14700</v>
      </c>
      <c r="Z125" s="9" t="str">
        <f>[2]หน้าผ้า!AO134</f>
        <v>WSWT2025800</v>
      </c>
      <c r="AA125" s="8">
        <f>[2]หน้าผ้า!AQ134</f>
        <v>15059.660000000002</v>
      </c>
      <c r="AB125" s="8">
        <f>[2]หน้าผ้า!AR134</f>
        <v>0</v>
      </c>
      <c r="AC125" s="8">
        <f>[2]หน้าผ้า!AS134</f>
        <v>15059.660000000002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หนองบุญมาก</v>
      </c>
      <c r="AG125" s="1" t="str">
        <f>[3]หน้าผ้า!DC137</f>
        <v>ยังไม่ได้พิมพ์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45764</v>
      </c>
      <c r="AK125" s="3">
        <f>[2]หน้าผ้า!DQ134</f>
        <v>0</v>
      </c>
      <c r="AL125" s="3">
        <f>[2]หน้าผ้า!DR134</f>
        <v>45755</v>
      </c>
      <c r="AM125" s="3">
        <f>[2]หน้าผ้า!DS134</f>
        <v>45762</v>
      </c>
      <c r="AN125" s="3">
        <f>[2]หน้าผ้า!DT134</f>
        <v>45763</v>
      </c>
      <c r="AO125" s="3">
        <f>[2]หน้าผ้า!DU134</f>
        <v>45763</v>
      </c>
      <c r="AP125" s="3">
        <f>[2]หน้าผ้า!DP134</f>
        <v>45759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1151.2273422222224</v>
      </c>
    </row>
    <row r="126" spans="1:56" ht="28.5" customHeight="1" x14ac:dyDescent="0.45">
      <c r="A126" s="3">
        <f>[2]หน้าผ้า!C135</f>
        <v>45724</v>
      </c>
      <c r="B126" s="14" t="str">
        <f>[2]หน้าผ้า!B135</f>
        <v>MK68-000363</v>
      </c>
      <c r="C126" s="9" t="str">
        <f>[2]หน้าผ้า!E135</f>
        <v>บจก.เบทาโกร</v>
      </c>
      <c r="D126" s="13" t="str">
        <f>[2]หน้าผ้า!F135</f>
        <v>เบทาโกร 405</v>
      </c>
      <c r="E126" s="9">
        <f>[2]หน้าผ้า!G135</f>
        <v>20</v>
      </c>
      <c r="F126" s="9">
        <f>[2]หน้าผ้า!H135</f>
        <v>37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3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 พร้อมระบุชื่อบริษัท รายการสินค้า จำนวนแต่ละแพ็ค</v>
      </c>
      <c r="T126" s="12">
        <f>[2]หน้าผ้า!X135</f>
        <v>45765</v>
      </c>
      <c r="U126" s="11">
        <f>[2]หน้าผ้า!AA135</f>
        <v>10000</v>
      </c>
      <c r="V126" s="10">
        <f>[2]หน้าผ้า!AJ135</f>
        <v>0</v>
      </c>
      <c r="W126" s="10">
        <f>[2]หน้าผ้า!AL135</f>
        <v>10000</v>
      </c>
      <c r="X126" s="10">
        <f>[2]หน้าผ้า!AM135</f>
        <v>0</v>
      </c>
      <c r="Y126" s="10">
        <f>[2]หน้าผ้า!AN135</f>
        <v>10500</v>
      </c>
      <c r="Z126" s="9" t="str">
        <f>[2]หน้าผ้า!AO135</f>
        <v>WSWT2025800</v>
      </c>
      <c r="AA126" s="8">
        <f>[2]หน้าผ้า!AQ135</f>
        <v>10756.900000000001</v>
      </c>
      <c r="AB126" s="8">
        <f>[2]หน้าผ้า!AR135</f>
        <v>0</v>
      </c>
      <c r="AC126" s="8">
        <f>[2]หน้าผ้า!AS135</f>
        <v>10756.900000000001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พระประแดง</v>
      </c>
      <c r="AG126" s="1" t="str">
        <f>[3]หน้าผ้า!DC138</f>
        <v>ยังไม่ได้พิมพ์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45765</v>
      </c>
      <c r="AK126" s="3">
        <f>[2]หน้าผ้า!DQ135</f>
        <v>0</v>
      </c>
      <c r="AL126" s="3">
        <f>[2]หน้าผ้า!DR135</f>
        <v>45756</v>
      </c>
      <c r="AM126" s="3">
        <f>[2]หน้าผ้า!DS135</f>
        <v>45763</v>
      </c>
      <c r="AN126" s="3">
        <f>[2]หน้าผ้า!DT135</f>
        <v>45764</v>
      </c>
      <c r="AO126" s="3">
        <f>[2]หน้าผ้า!DU135</f>
        <v>45764</v>
      </c>
      <c r="AP126" s="3">
        <f>[2]หน้าผ้า!DP135</f>
        <v>45760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822.3052444444445</v>
      </c>
    </row>
    <row r="127" spans="1:56" ht="28.5" customHeight="1" x14ac:dyDescent="0.45">
      <c r="A127" s="3">
        <f>[2]หน้าผ้า!C136</f>
        <v>45724</v>
      </c>
      <c r="B127" s="14" t="str">
        <f>[2]หน้าผ้า!B136</f>
        <v>MK68-000364</v>
      </c>
      <c r="C127" s="9" t="str">
        <f>[2]หน้าผ้า!E136</f>
        <v>บจก.เบทาโกร</v>
      </c>
      <c r="D127" s="13" t="str">
        <f>[2]หน้าผ้า!F136</f>
        <v>เบทาโกร 406</v>
      </c>
      <c r="E127" s="9">
        <f>[2]หน้าผ้า!G136</f>
        <v>20</v>
      </c>
      <c r="F127" s="9">
        <f>[2]หน้าผ้า!H136</f>
        <v>37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3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 พร้อมระบุชื่อบริษัท รายการสินค้า จำนวนแต่ละแพ็ค</v>
      </c>
      <c r="T127" s="12">
        <f>[2]หน้าผ้า!X136</f>
        <v>45765</v>
      </c>
      <c r="U127" s="11">
        <f>[2]หน้าผ้า!AA136</f>
        <v>20000</v>
      </c>
      <c r="V127" s="10">
        <f>[2]หน้าผ้า!AJ136</f>
        <v>0</v>
      </c>
      <c r="W127" s="10">
        <f>[2]หน้าผ้า!AL136</f>
        <v>20000</v>
      </c>
      <c r="X127" s="10">
        <f>[2]หน้าผ้า!AM136</f>
        <v>0</v>
      </c>
      <c r="Y127" s="10">
        <f>[2]หน้าผ้า!AN136</f>
        <v>21000</v>
      </c>
      <c r="Z127" s="9" t="str">
        <f>[2]หน้าผ้า!AO136</f>
        <v>WSWT2025800</v>
      </c>
      <c r="AA127" s="8">
        <f>[2]หน้าผ้า!AQ136</f>
        <v>21513.800000000003</v>
      </c>
      <c r="AB127" s="8">
        <f>[2]หน้าผ้า!AR136</f>
        <v>0</v>
      </c>
      <c r="AC127" s="8">
        <f>[2]หน้าผ้า!AS136</f>
        <v>21513.800000000003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พระประแดง</v>
      </c>
      <c r="AG127" s="1" t="str">
        <f>[3]หน้าผ้า!DC139</f>
        <v>ยังไม่ได้พิมพ์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45765</v>
      </c>
      <c r="AK127" s="3">
        <f>[2]หน้าผ้า!DQ136</f>
        <v>0</v>
      </c>
      <c r="AL127" s="3">
        <f>[2]หน้าผ้า!DR136</f>
        <v>45756</v>
      </c>
      <c r="AM127" s="3">
        <f>[2]หน้าผ้า!DS136</f>
        <v>45763</v>
      </c>
      <c r="AN127" s="3">
        <f>[2]หน้าผ้า!DT136</f>
        <v>45764</v>
      </c>
      <c r="AO127" s="3">
        <f>[2]หน้าผ้า!DU136</f>
        <v>45764</v>
      </c>
      <c r="AP127" s="3">
        <f>[2]หน้าผ้า!DP136</f>
        <v>45760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1644.610488888889</v>
      </c>
    </row>
    <row r="128" spans="1:56" ht="28.5" customHeight="1" x14ac:dyDescent="0.45">
      <c r="A128" s="3">
        <f>[2]หน้าผ้า!C137</f>
        <v>45736</v>
      </c>
      <c r="B128" s="14" t="str">
        <f>[2]หน้าผ้า!B137</f>
        <v>MK68-000428</v>
      </c>
      <c r="C128" s="9" t="str">
        <f>[2]หน้าผ้า!E137</f>
        <v>บจก.เบทาโกร</v>
      </c>
      <c r="D128" s="13" t="str">
        <f>[2]หน้าผ้า!F137</f>
        <v>เบทาโกร 403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 พร้อมระบุชื่อบริษัท รายการสินค้า จำนวนแต่ละแพ็ค</v>
      </c>
      <c r="T128" s="12">
        <f>[2]หน้าผ้า!X137</f>
        <v>45766</v>
      </c>
      <c r="U128" s="11">
        <f>[2]หน้าผ้า!AA137</f>
        <v>20000</v>
      </c>
      <c r="V128" s="10">
        <f>[2]หน้าผ้า!AJ137</f>
        <v>0</v>
      </c>
      <c r="W128" s="10">
        <f>[2]หน้าผ้า!AL137</f>
        <v>20000</v>
      </c>
      <c r="X128" s="10">
        <f>[2]หน้าผ้า!AM137</f>
        <v>0</v>
      </c>
      <c r="Y128" s="10">
        <f>[2]หน้าผ้า!AN137</f>
        <v>21000</v>
      </c>
      <c r="Z128" s="9" t="str">
        <f>[2]หน้าผ้า!AO137</f>
        <v>WSWT2025800</v>
      </c>
      <c r="AA128" s="8">
        <f>[2]หน้าผ้า!AQ137</f>
        <v>21513.800000000003</v>
      </c>
      <c r="AB128" s="8">
        <f>[2]หน้าผ้า!AR137</f>
        <v>0</v>
      </c>
      <c r="AC128" s="8">
        <f>[2]หน้าผ้า!AS137</f>
        <v>21513.800000000003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ลพบุรี 3</v>
      </c>
      <c r="AG128" s="1" t="str">
        <f>[3]หน้าผ้า!DC140</f>
        <v>ยังไม่ได้พิมพ์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45766</v>
      </c>
      <c r="AK128" s="3">
        <f>[2]หน้าผ้า!DQ137</f>
        <v>0</v>
      </c>
      <c r="AL128" s="3">
        <f>[2]หน้าผ้า!DR137</f>
        <v>45757</v>
      </c>
      <c r="AM128" s="3">
        <f>[2]หน้าผ้า!DS137</f>
        <v>45764</v>
      </c>
      <c r="AN128" s="3">
        <f>[2]หน้าผ้า!DT137</f>
        <v>45765</v>
      </c>
      <c r="AO128" s="3">
        <f>[2]หน้าผ้า!DU137</f>
        <v>45765</v>
      </c>
      <c r="AP128" s="3">
        <f>[2]หน้าผ้า!DP137</f>
        <v>45761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1644.610488888889</v>
      </c>
    </row>
    <row r="129" spans="1:56" ht="28.5" customHeight="1" x14ac:dyDescent="0.45">
      <c r="A129" s="3">
        <f>[2]หน้าผ้า!C138</f>
        <v>45751</v>
      </c>
      <c r="B129" s="14" t="str">
        <f>[2]หน้าผ้า!B138</f>
        <v>ใบรับคำสั่งซื้อ</v>
      </c>
      <c r="C129" s="9" t="str">
        <f>[2]หน้าผ้า!E138</f>
        <v>บจก.เบทาโกร</v>
      </c>
      <c r="D129" s="13" t="str">
        <f>[2]หน้าผ้า!F138</f>
        <v xml:space="preserve">WB ฟาร์ม F931L 30kg 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 พร้อมระบุชื่อบริษัท รายการสินค้า จำนวนแต่ละแพ็ค</v>
      </c>
      <c r="T129" s="12">
        <f>[2]หน้าผ้า!X138</f>
        <v>45768</v>
      </c>
      <c r="U129" s="11">
        <f>[2]หน้าผ้า!AA138</f>
        <v>30000</v>
      </c>
      <c r="V129" s="10">
        <f>[2]หน้าผ้า!AJ138</f>
        <v>0</v>
      </c>
      <c r="W129" s="10">
        <f>[2]หน้าผ้า!AL138</f>
        <v>30000</v>
      </c>
      <c r="X129" s="10">
        <f>[2]หน้าผ้า!AM138</f>
        <v>0</v>
      </c>
      <c r="Y129" s="10">
        <f>[2]หน้าผ้า!AN138</f>
        <v>31500</v>
      </c>
      <c r="Z129" s="9" t="str">
        <f>[2]หน้าผ้า!AO138</f>
        <v>WSWT2025800</v>
      </c>
      <c r="AA129" s="8">
        <f>[2]หน้าผ้า!AQ138</f>
        <v>32270.700000000004</v>
      </c>
      <c r="AB129" s="8">
        <f>[2]หน้าผ้า!AR138</f>
        <v>0</v>
      </c>
      <c r="AC129" s="8">
        <f>[2]หน้าผ้า!AS138</f>
        <v>32270.700000000004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ลพบุรี 1</v>
      </c>
      <c r="AG129" s="1" t="str">
        <f>[3]หน้าผ้า!DC141</f>
        <v>ยังไม่ได้พิมพ์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45768</v>
      </c>
      <c r="AK129" s="3">
        <f>[2]หน้าผ้า!DQ138</f>
        <v>0</v>
      </c>
      <c r="AL129" s="3">
        <f>[2]หน้าผ้า!DR138</f>
        <v>45759</v>
      </c>
      <c r="AM129" s="3">
        <f>[2]หน้าผ้า!DS138</f>
        <v>45766</v>
      </c>
      <c r="AN129" s="3">
        <f>[2]หน้าผ้า!DT138</f>
        <v>45767</v>
      </c>
      <c r="AO129" s="3">
        <f>[2]หน้าผ้า!DU138</f>
        <v>45767</v>
      </c>
      <c r="AP129" s="3">
        <f>[2]หน้าผ้า!DP138</f>
        <v>45763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>รอART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2466.9157333333337</v>
      </c>
    </row>
    <row r="130" spans="1:56" ht="28.5" customHeight="1" x14ac:dyDescent="0.45">
      <c r="A130" s="3">
        <f>[2]หน้าผ้า!C139</f>
        <v>45751</v>
      </c>
      <c r="B130" s="14" t="str">
        <f>[2]หน้าผ้า!B139</f>
        <v>ใบรับคำสั่งซื้อ</v>
      </c>
      <c r="C130" s="9" t="str">
        <f>[2]หน้าผ้า!E139</f>
        <v>บจก.เบทาโกร</v>
      </c>
      <c r="D130" s="13" t="str">
        <f>[2]หน้าผ้า!F139</f>
        <v xml:space="preserve">WB ฟาร์ม F931L 30kg 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3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 พร้อมระบุชื่อบริษัท รายการสินค้า จำนวนแต่ละแพ็ค</v>
      </c>
      <c r="T130" s="12">
        <f>[2]หน้าผ้า!X139</f>
        <v>45777</v>
      </c>
      <c r="U130" s="11">
        <f>[2]หน้าผ้า!AA139</f>
        <v>30000</v>
      </c>
      <c r="V130" s="10">
        <f>[2]หน้าผ้า!AJ139</f>
        <v>0</v>
      </c>
      <c r="W130" s="10">
        <f>[2]หน้าผ้า!AL139</f>
        <v>30000</v>
      </c>
      <c r="X130" s="10">
        <f>[2]หน้าผ้า!AM139</f>
        <v>0</v>
      </c>
      <c r="Y130" s="10">
        <f>[2]หน้าผ้า!AN139</f>
        <v>31500</v>
      </c>
      <c r="Z130" s="9" t="str">
        <f>[2]หน้าผ้า!AO139</f>
        <v>WSWT2025800</v>
      </c>
      <c r="AA130" s="8">
        <f>[2]หน้าผ้า!AQ139</f>
        <v>32270.700000000004</v>
      </c>
      <c r="AB130" s="8">
        <f>[2]หน้าผ้า!AR139</f>
        <v>0</v>
      </c>
      <c r="AC130" s="8">
        <f>[2]หน้าผ้า!AS139</f>
        <v>32270.700000000004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ลพบุรี 1</v>
      </c>
      <c r="AG130" s="1" t="str">
        <f>[3]หน้าผ้า!DC142</f>
        <v>ยังไม่ได้พิมพ์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45777</v>
      </c>
      <c r="AK130" s="3">
        <f>[2]หน้าผ้า!DQ139</f>
        <v>0</v>
      </c>
      <c r="AL130" s="3">
        <f>[2]หน้าผ้า!DR139</f>
        <v>45768</v>
      </c>
      <c r="AM130" s="3">
        <f>[2]หน้าผ้า!DS139</f>
        <v>45775</v>
      </c>
      <c r="AN130" s="3">
        <f>[2]หน้าผ้า!DT139</f>
        <v>45776</v>
      </c>
      <c r="AO130" s="3">
        <f>[2]หน้าผ้า!DU139</f>
        <v>45776</v>
      </c>
      <c r="AP130" s="3">
        <f>[2]หน้าผ้า!DP139</f>
        <v>45772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>รอART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2466.9157333333337</v>
      </c>
    </row>
    <row r="131" spans="1:56" ht="28.5" customHeight="1" x14ac:dyDescent="0.45">
      <c r="A131" s="3">
        <f>[2]หน้าผ้า!C140</f>
        <v>45751</v>
      </c>
      <c r="B131" s="14" t="str">
        <f>[2]หน้าผ้า!B140</f>
        <v>ใบรับคำสั่งซื้อ</v>
      </c>
      <c r="C131" s="9" t="str">
        <f>[2]หน้าผ้า!E140</f>
        <v>บจก.เบทาโกร</v>
      </c>
      <c r="D131" s="13" t="str">
        <f>[2]หน้าผ้า!F140</f>
        <v>WB ฟาร์ม F993L 30kg  LR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3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 พร้อมระบุชื่อบริษัท รายการสินค้า จำนวนแต่ละแพ็ค</v>
      </c>
      <c r="T131" s="12">
        <f>[2]หน้าผ้า!X140</f>
        <v>45786</v>
      </c>
      <c r="U131" s="11">
        <f>[2]หน้าผ้า!AA140</f>
        <v>40000</v>
      </c>
      <c r="V131" s="10">
        <f>[2]หน้าผ้า!AJ140</f>
        <v>0</v>
      </c>
      <c r="W131" s="10">
        <f>[2]หน้าผ้า!AL140</f>
        <v>40000</v>
      </c>
      <c r="X131" s="10">
        <f>[2]หน้าผ้า!AM140</f>
        <v>0</v>
      </c>
      <c r="Y131" s="10">
        <f>[2]หน้าผ้า!AN140</f>
        <v>42000</v>
      </c>
      <c r="Z131" s="9" t="str">
        <f>[2]หน้าผ้า!AO140</f>
        <v>WSWT2025800</v>
      </c>
      <c r="AA131" s="8">
        <f>[2]หน้าผ้า!AQ140</f>
        <v>43027.600000000006</v>
      </c>
      <c r="AB131" s="8">
        <f>[2]หน้าผ้า!AR140</f>
        <v>0</v>
      </c>
      <c r="AC131" s="8">
        <f>[2]หน้าผ้า!AS140</f>
        <v>43027.600000000006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ลพบุรี 3</v>
      </c>
      <c r="AG131" s="1" t="str">
        <f>[3]หน้าผ้า!DC143</f>
        <v>ยังไม่ได้พิมพ์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45786</v>
      </c>
      <c r="AK131" s="3">
        <f>[2]หน้าผ้า!DQ140</f>
        <v>0</v>
      </c>
      <c r="AL131" s="3">
        <f>[2]หน้าผ้า!DR140</f>
        <v>45777</v>
      </c>
      <c r="AM131" s="3">
        <f>[2]หน้าผ้า!DS140</f>
        <v>45784</v>
      </c>
      <c r="AN131" s="3">
        <f>[2]หน้าผ้า!DT140</f>
        <v>45785</v>
      </c>
      <c r="AO131" s="3">
        <f>[2]หน้าผ้า!DU140</f>
        <v>45785</v>
      </c>
      <c r="AP131" s="3">
        <f>[2]หน้าผ้า!DP140</f>
        <v>45781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>รอART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3289.220977777778</v>
      </c>
    </row>
    <row r="132" spans="1:56" ht="28.5" customHeight="1" x14ac:dyDescent="0.45">
      <c r="A132" s="3">
        <f>[2]หน้าผ้า!C141</f>
        <v>45751</v>
      </c>
      <c r="B132" s="14" t="str">
        <f>[2]หน้าผ้า!B141</f>
        <v>ใบรับคำสั่งซื้อ</v>
      </c>
      <c r="C132" s="9" t="str">
        <f>[2]หน้าผ้า!E141</f>
        <v>บจก.เบทาโกร</v>
      </c>
      <c r="D132" s="13" t="str">
        <f>[2]หน้าผ้า!F141</f>
        <v>บาลานส์ 956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3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 พร้อมระบุชื่อบริษัท รายการสินค้า จำนวนแต่ละแพ็ค</v>
      </c>
      <c r="T132" s="12">
        <f>[2]หน้าผ้า!X141</f>
        <v>45784</v>
      </c>
      <c r="U132" s="11">
        <f>[2]หน้าผ้า!AA141</f>
        <v>5000</v>
      </c>
      <c r="V132" s="10">
        <f>[2]หน้าผ้า!AJ141</f>
        <v>0</v>
      </c>
      <c r="W132" s="10">
        <f>[2]หน้าผ้า!AL141</f>
        <v>5000</v>
      </c>
      <c r="X132" s="10">
        <f>[2]หน้าผ้า!AM141</f>
        <v>0</v>
      </c>
      <c r="Y132" s="10">
        <f>[2]หน้าผ้า!AN141</f>
        <v>5250</v>
      </c>
      <c r="Z132" s="9" t="str">
        <f>[2]หน้าผ้า!AO141</f>
        <v>WSWT2025800</v>
      </c>
      <c r="AA132" s="8">
        <f>[2]หน้าผ้า!AQ141</f>
        <v>5378.4500000000007</v>
      </c>
      <c r="AB132" s="8">
        <f>[2]หน้าผ้า!AR141</f>
        <v>0</v>
      </c>
      <c r="AC132" s="8">
        <f>[2]หน้าผ้า!AS141</f>
        <v>5378.4500000000007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ลพบุรี 3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45784</v>
      </c>
      <c r="AK132" s="3">
        <f>[2]หน้าผ้า!DQ141</f>
        <v>0</v>
      </c>
      <c r="AL132" s="3">
        <f>[2]หน้าผ้า!DR141</f>
        <v>45775</v>
      </c>
      <c r="AM132" s="3">
        <f>[2]หน้าผ้า!DS141</f>
        <v>45782</v>
      </c>
      <c r="AN132" s="3">
        <f>[2]หน้าผ้า!DT141</f>
        <v>45783</v>
      </c>
      <c r="AO132" s="3">
        <f>[2]หน้าผ้า!DU141</f>
        <v>45783</v>
      </c>
      <c r="AP132" s="3">
        <f>[2]หน้าผ้า!DP141</f>
        <v>45779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>รอART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411.15262222222225</v>
      </c>
    </row>
    <row r="133" spans="1:56" ht="28.5" customHeight="1" x14ac:dyDescent="0.45">
      <c r="A133" s="3">
        <f>[2]หน้าผ้า!C142</f>
        <v>45751</v>
      </c>
      <c r="B133" s="14" t="str">
        <f>[2]หน้าผ้า!B142</f>
        <v>ใบรับคำสั่งซื้อ</v>
      </c>
      <c r="C133" s="9" t="str">
        <f>[2]หน้าผ้า!E142</f>
        <v>บจก.เบทาโกร</v>
      </c>
      <c r="D133" s="13" t="str">
        <f>[2]หน้าผ้า!F142</f>
        <v>เบทาโกร 405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 พร้อมระบุชื่อบริษัท รายการสินค้า จำนวนแต่ละแพ็ค</v>
      </c>
      <c r="T133" s="12">
        <f>[2]หน้าผ้า!X142</f>
        <v>45784</v>
      </c>
      <c r="U133" s="11">
        <f>[2]หน้าผ้า!AA142</f>
        <v>20000</v>
      </c>
      <c r="V133" s="10">
        <f>[2]หน้าผ้า!AJ142</f>
        <v>0</v>
      </c>
      <c r="W133" s="10">
        <f>[2]หน้าผ้า!AL142</f>
        <v>20000</v>
      </c>
      <c r="X133" s="10">
        <f>[2]หน้าผ้า!AM142</f>
        <v>0</v>
      </c>
      <c r="Y133" s="10">
        <f>[2]หน้าผ้า!AN142</f>
        <v>21000</v>
      </c>
      <c r="Z133" s="9" t="str">
        <f>[2]หน้าผ้า!AO142</f>
        <v>WSWT2025800</v>
      </c>
      <c r="AA133" s="8">
        <f>[2]หน้าผ้า!AQ142</f>
        <v>21513.800000000003</v>
      </c>
      <c r="AB133" s="8">
        <f>[2]หน้าผ้า!AR142</f>
        <v>0</v>
      </c>
      <c r="AC133" s="8">
        <f>[2]หน้าผ้า!AS142</f>
        <v>21513.800000000003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ลพบุรี 3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45784</v>
      </c>
      <c r="AK133" s="3">
        <f>[2]หน้าผ้า!DQ142</f>
        <v>0</v>
      </c>
      <c r="AL133" s="3">
        <f>[2]หน้าผ้า!DR142</f>
        <v>45775</v>
      </c>
      <c r="AM133" s="3">
        <f>[2]หน้าผ้า!DS142</f>
        <v>45782</v>
      </c>
      <c r="AN133" s="3">
        <f>[2]หน้าผ้า!DT142</f>
        <v>45783</v>
      </c>
      <c r="AO133" s="3">
        <f>[2]หน้าผ้า!DU142</f>
        <v>45783</v>
      </c>
      <c r="AP133" s="3">
        <f>[2]หน้าผ้า!DP142</f>
        <v>45779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>รอART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1644.610488888889</v>
      </c>
    </row>
    <row r="134" spans="1:56" ht="28.5" customHeight="1" x14ac:dyDescent="0.45">
      <c r="A134" s="3">
        <f>[2]หน้าผ้า!C143</f>
        <v>45751</v>
      </c>
      <c r="B134" s="14" t="str">
        <f>[2]หน้าผ้า!B143</f>
        <v>ใบรับคำสั่งซื้อ</v>
      </c>
      <c r="C134" s="9" t="str">
        <f>[2]หน้าผ้า!E143</f>
        <v>บจก.เบทาโกร</v>
      </c>
      <c r="D134" s="13" t="str">
        <f>[2]หน้าผ้า!F143</f>
        <v>เบทาโกร 327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3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 พร้อมระบุชื่อบริษัท รายการสินค้า จำนวนแต่ละแพ็ค</v>
      </c>
      <c r="T134" s="12">
        <f>[2]หน้าผ้า!X143</f>
        <v>45784</v>
      </c>
      <c r="U134" s="11">
        <f>[2]หน้าผ้า!AA143</f>
        <v>5000</v>
      </c>
      <c r="V134" s="10">
        <f>[2]หน้าผ้า!AJ143</f>
        <v>0</v>
      </c>
      <c r="W134" s="10">
        <f>[2]หน้าผ้า!AL143</f>
        <v>5000</v>
      </c>
      <c r="X134" s="10">
        <f>[2]หน้าผ้า!AM143</f>
        <v>0</v>
      </c>
      <c r="Y134" s="10">
        <f>[2]หน้าผ้า!AN143</f>
        <v>5250</v>
      </c>
      <c r="Z134" s="9" t="str">
        <f>[2]หน้าผ้า!AO143</f>
        <v>WSWT2025800</v>
      </c>
      <c r="AA134" s="8">
        <f>[2]หน้าผ้า!AQ143</f>
        <v>5378.4500000000007</v>
      </c>
      <c r="AB134" s="8">
        <f>[2]หน้าผ้า!AR143</f>
        <v>0</v>
      </c>
      <c r="AC134" s="8">
        <f>[2]หน้าผ้า!AS143</f>
        <v>5378.4500000000007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ลพบุรี 3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45784</v>
      </c>
      <c r="AK134" s="3">
        <f>[2]หน้าผ้า!DQ143</f>
        <v>0</v>
      </c>
      <c r="AL134" s="3">
        <f>[2]หน้าผ้า!DR143</f>
        <v>45775</v>
      </c>
      <c r="AM134" s="3">
        <f>[2]หน้าผ้า!DS143</f>
        <v>45782</v>
      </c>
      <c r="AN134" s="3">
        <f>[2]หน้าผ้า!DT143</f>
        <v>45783</v>
      </c>
      <c r="AO134" s="3">
        <f>[2]หน้าผ้า!DU143</f>
        <v>45783</v>
      </c>
      <c r="AP134" s="3">
        <f>[2]หน้าผ้า!DP143</f>
        <v>45779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>รอART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411.15262222222225</v>
      </c>
    </row>
    <row r="135" spans="1:56" ht="28.5" customHeight="1" x14ac:dyDescent="0.45">
      <c r="A135" s="3">
        <f>[2]หน้าผ้า!C144</f>
        <v>45751</v>
      </c>
      <c r="B135" s="14" t="str">
        <f>[2]หน้าผ้า!B144</f>
        <v>ใบรับคำสั่งซื้อ</v>
      </c>
      <c r="C135" s="9" t="str">
        <f>[2]หน้าผ้า!E144</f>
        <v>บจก.เบทาโกร</v>
      </c>
      <c r="D135" s="13" t="str">
        <f>[2]หน้าผ้า!F144</f>
        <v>WB ฟาร์ม F914M 30kg  NM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3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 พร้อมระบุชื่อบริษัท รายการสินค้า จำนวนแต่ละแพ็ค</v>
      </c>
      <c r="T135" s="12">
        <f>[2]หน้าผ้า!X144</f>
        <v>45782</v>
      </c>
      <c r="U135" s="11">
        <f>[2]หน้าผ้า!AA144</f>
        <v>12000</v>
      </c>
      <c r="V135" s="10">
        <f>[2]หน้าผ้า!AJ144</f>
        <v>0</v>
      </c>
      <c r="W135" s="10">
        <f>[2]หน้าผ้า!AL144</f>
        <v>12000</v>
      </c>
      <c r="X135" s="10">
        <f>[2]หน้าผ้า!AM144</f>
        <v>0</v>
      </c>
      <c r="Y135" s="10">
        <f>[2]หน้าผ้า!AN144</f>
        <v>12600</v>
      </c>
      <c r="Z135" s="9" t="str">
        <f>[2]หน้าผ้า!AO144</f>
        <v>WSWT2025800</v>
      </c>
      <c r="AA135" s="8">
        <f>[2]หน้าผ้า!AQ144</f>
        <v>12908.28</v>
      </c>
      <c r="AB135" s="8">
        <f>[2]หน้าผ้า!AR144</f>
        <v>0</v>
      </c>
      <c r="AC135" s="8">
        <f>[2]หน้าผ้า!AS144</f>
        <v>12908.28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หนองบุญมาก</v>
      </c>
      <c r="AG135" s="1" t="str">
        <f>[3]หน้าผ้า!DC147</f>
        <v>ยังไม่ได้พิมพ์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45782</v>
      </c>
      <c r="AK135" s="3">
        <f>[2]หน้าผ้า!DQ144</f>
        <v>0</v>
      </c>
      <c r="AL135" s="3">
        <f>[2]หน้าผ้า!DR144</f>
        <v>45773</v>
      </c>
      <c r="AM135" s="3">
        <f>[2]หน้าผ้า!DS144</f>
        <v>45780</v>
      </c>
      <c r="AN135" s="3">
        <f>[2]หน้าผ้า!DT144</f>
        <v>45781</v>
      </c>
      <c r="AO135" s="3">
        <f>[2]หน้าผ้า!DU144</f>
        <v>45781</v>
      </c>
      <c r="AP135" s="3">
        <f>[2]หน้าผ้า!DP144</f>
        <v>45777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>รอART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986.76629333333335</v>
      </c>
    </row>
    <row r="136" spans="1:56" ht="28.5" customHeight="1" x14ac:dyDescent="0.45">
      <c r="A136" s="3">
        <f>[2]หน้าผ้า!C145</f>
        <v>45722</v>
      </c>
      <c r="B136" s="14" t="str">
        <f>[2]หน้าผ้า!B145</f>
        <v>MK68-000348</v>
      </c>
      <c r="C136" s="9" t="str">
        <f>[2]หน้าผ้า!E145</f>
        <v>บจก.เบทาโกร</v>
      </c>
      <c r="D136" s="13" t="str">
        <f>[2]หน้าผ้า!F145</f>
        <v>WB ฟาร์ม F992 30kg LR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45768</v>
      </c>
      <c r="U136" s="11">
        <f>[2]หน้าผ้า!AA145</f>
        <v>30000</v>
      </c>
      <c r="V136" s="10">
        <f>[2]หน้าผ้า!AJ145</f>
        <v>0</v>
      </c>
      <c r="W136" s="10">
        <f>[2]หน้าผ้า!AL145</f>
        <v>30000</v>
      </c>
      <c r="X136" s="10">
        <f>[2]หน้าผ้า!AM145</f>
        <v>0</v>
      </c>
      <c r="Y136" s="10">
        <f>[2]หน้าผ้า!AN145</f>
        <v>31500</v>
      </c>
      <c r="Z136" s="9" t="str">
        <f>[2]หน้าผ้า!AO145</f>
        <v>WSWT2025800</v>
      </c>
      <c r="AA136" s="8">
        <f>[2]หน้าผ้า!AQ145</f>
        <v>32270.700000000004</v>
      </c>
      <c r="AB136" s="8">
        <f>[2]หน้าผ้า!AR145</f>
        <v>0</v>
      </c>
      <c r="AC136" s="8">
        <f>[2]หน้าผ้า!AS145</f>
        <v>32270.700000000004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ลพบุรี 1</v>
      </c>
      <c r="AG136" s="1" t="str">
        <f>[3]หน้าผ้า!DC148</f>
        <v>ยังไม่ได้พิมพ์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45768</v>
      </c>
      <c r="AK136" s="3">
        <f>[2]หน้าผ้า!DQ145</f>
        <v>0</v>
      </c>
      <c r="AL136" s="3">
        <f>[2]หน้าผ้า!DR145</f>
        <v>45759</v>
      </c>
      <c r="AM136" s="3">
        <f>[2]หน้าผ้า!DS145</f>
        <v>45766</v>
      </c>
      <c r="AN136" s="3">
        <f>[2]หน้าผ้า!DT145</f>
        <v>45767</v>
      </c>
      <c r="AO136" s="3">
        <f>[2]หน้าผ้า!DU145</f>
        <v>45767</v>
      </c>
      <c r="AP136" s="3">
        <f>[2]หน้าผ้า!DP145</f>
        <v>45763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2466.9157333333337</v>
      </c>
    </row>
    <row r="137" spans="1:56" ht="28.5" customHeight="1" x14ac:dyDescent="0.45">
      <c r="A137" s="3">
        <f>[2]หน้าผ้า!C146</f>
        <v>45743</v>
      </c>
      <c r="B137" s="14" t="str">
        <f>[2]หน้าผ้า!B146</f>
        <v>MK68-000465</v>
      </c>
      <c r="C137" s="9" t="str">
        <f>[2]หน้าผ้า!E146</f>
        <v>บจก.เบทาโกร</v>
      </c>
      <c r="D137" s="13" t="str">
        <f>[2]หน้าผ้า!F146</f>
        <v>WB ฟาร์ม F992 30kg LR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45769</v>
      </c>
      <c r="U137" s="11">
        <f>[2]หน้าผ้า!AA146</f>
        <v>80000</v>
      </c>
      <c r="V137" s="10">
        <f>[2]หน้าผ้า!AJ146</f>
        <v>0</v>
      </c>
      <c r="W137" s="10">
        <f>[2]หน้าผ้า!AL146</f>
        <v>80000</v>
      </c>
      <c r="X137" s="10">
        <f>[2]หน้าผ้า!AM146</f>
        <v>0</v>
      </c>
      <c r="Y137" s="10">
        <f>[2]หน้าผ้า!AN146</f>
        <v>84000</v>
      </c>
      <c r="Z137" s="9" t="str">
        <f>[2]หน้าผ้า!AO146</f>
        <v>WSWT2025800</v>
      </c>
      <c r="AA137" s="8">
        <f>[2]หน้าผ้า!AQ146</f>
        <v>86055.200000000012</v>
      </c>
      <c r="AB137" s="8">
        <f>[2]หน้าผ้า!AR146</f>
        <v>0</v>
      </c>
      <c r="AC137" s="8">
        <f>[2]หน้าผ้า!AS146</f>
        <v>86055.200000000012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ลพบุรี 3</v>
      </c>
      <c r="AG137" s="1" t="str">
        <f>[3]หน้าผ้า!DC149</f>
        <v>ยังไม่ได้พิมพ์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45769</v>
      </c>
      <c r="AK137" s="3">
        <f>[2]หน้าผ้า!DQ146</f>
        <v>0</v>
      </c>
      <c r="AL137" s="3">
        <f>[2]หน้าผ้า!DR146</f>
        <v>45760</v>
      </c>
      <c r="AM137" s="3">
        <f>[2]หน้าผ้า!DS146</f>
        <v>45767</v>
      </c>
      <c r="AN137" s="3">
        <f>[2]หน้าผ้า!DT146</f>
        <v>45768</v>
      </c>
      <c r="AO137" s="3">
        <f>[2]หน้าผ้า!DU146</f>
        <v>45768</v>
      </c>
      <c r="AP137" s="3">
        <f>[2]หน้าผ้า!DP146</f>
        <v>45764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6578.441955555556</v>
      </c>
    </row>
    <row r="138" spans="1:56" ht="28.5" customHeight="1" x14ac:dyDescent="0.45">
      <c r="A138" s="3">
        <f>[2]หน้าผ้า!C147</f>
        <v>45728</v>
      </c>
      <c r="B138" s="14" t="str">
        <f>[2]หน้าผ้า!B147</f>
        <v>MK68-000385</v>
      </c>
      <c r="C138" s="9" t="str">
        <f>[2]หน้าผ้า!E147</f>
        <v>บจก.เบทาโกร</v>
      </c>
      <c r="D138" s="13" t="str">
        <f>[2]หน้าผ้า!F147</f>
        <v>WB ฟาร์ม F932 30kg LP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±</v>
      </c>
      <c r="K138" s="9">
        <f>[2]หน้าผ้า!N147</f>
        <v>3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500กระสอบแบน พร้อมระบุชื่อบริษัท รายการสินค้า จำนวนแต่ละแพ็ค</v>
      </c>
      <c r="T138" s="12">
        <f>[2]หน้าผ้า!X147</f>
        <v>45770</v>
      </c>
      <c r="U138" s="11">
        <f>[2]หน้าผ้า!AA147</f>
        <v>10000</v>
      </c>
      <c r="V138" s="10">
        <f>[2]หน้าผ้า!AJ147</f>
        <v>0</v>
      </c>
      <c r="W138" s="10">
        <f>[2]หน้าผ้า!AL147</f>
        <v>10000</v>
      </c>
      <c r="X138" s="10">
        <f>[2]หน้าผ้า!AM147</f>
        <v>0</v>
      </c>
      <c r="Y138" s="10">
        <f>[2]หน้าผ้า!AN147</f>
        <v>10500</v>
      </c>
      <c r="Z138" s="9" t="str">
        <f>[2]หน้าผ้า!AO147</f>
        <v>WSWT2025800</v>
      </c>
      <c r="AA138" s="8">
        <f>[2]หน้าผ้า!AQ147</f>
        <v>10756.900000000001</v>
      </c>
      <c r="AB138" s="8">
        <f>[2]หน้าผ้า!AR147</f>
        <v>0</v>
      </c>
      <c r="AC138" s="8">
        <f>[2]หน้าผ้า!AS147</f>
        <v>10756.900000000001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ลำพูน</v>
      </c>
      <c r="AG138" s="1" t="str">
        <f>[3]หน้าผ้า!DC150</f>
        <v>ยังไม่ได้พิมพ์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45770</v>
      </c>
      <c r="AK138" s="3">
        <f>[2]หน้าผ้า!DQ147</f>
        <v>0</v>
      </c>
      <c r="AL138" s="3">
        <f>[2]หน้าผ้า!DR147</f>
        <v>45761</v>
      </c>
      <c r="AM138" s="3">
        <f>[2]หน้าผ้า!DS147</f>
        <v>45768</v>
      </c>
      <c r="AN138" s="3">
        <f>[2]หน้าผ้า!DT147</f>
        <v>45769</v>
      </c>
      <c r="AO138" s="3">
        <f>[2]หน้าผ้า!DU147</f>
        <v>45769</v>
      </c>
      <c r="AP138" s="3">
        <f>[2]หน้าผ้า!DP147</f>
        <v>45765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822.3052444444445</v>
      </c>
    </row>
    <row r="139" spans="1:56" ht="28.5" customHeight="1" x14ac:dyDescent="0.45">
      <c r="A139" s="3">
        <f>[2]หน้าผ้า!C148</f>
        <v>45731</v>
      </c>
      <c r="B139" s="14" t="str">
        <f>[2]หน้าผ้า!B148</f>
        <v>MK68-000411</v>
      </c>
      <c r="C139" s="9" t="str">
        <f>[2]หน้าผ้า!E148</f>
        <v>บจก.เบทาโกร</v>
      </c>
      <c r="D139" s="13" t="str">
        <f>[2]หน้าผ้า!F148</f>
        <v>WB เบทาโกร 223 30kg LP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 พร้อมระบุชื่อบริษัท รายการสินค้า จำนวนแต่ละแพ็ค</v>
      </c>
      <c r="T139" s="12">
        <f>[2]หน้าผ้า!X148</f>
        <v>45771</v>
      </c>
      <c r="U139" s="11">
        <f>[2]หน้าผ้า!AA148</f>
        <v>10000</v>
      </c>
      <c r="V139" s="10">
        <f>[2]หน้าผ้า!AJ148</f>
        <v>0</v>
      </c>
      <c r="W139" s="10">
        <f>[2]หน้าผ้า!AL148</f>
        <v>10000</v>
      </c>
      <c r="X139" s="10">
        <f>[2]หน้าผ้า!AM148</f>
        <v>0</v>
      </c>
      <c r="Y139" s="10">
        <f>[2]หน้าผ้า!AN148</f>
        <v>10500</v>
      </c>
      <c r="Z139" s="9" t="str">
        <f>[2]หน้าผ้า!AO148</f>
        <v>WSWT2025800</v>
      </c>
      <c r="AA139" s="8">
        <f>[2]หน้าผ้า!AQ148</f>
        <v>10756.900000000001</v>
      </c>
      <c r="AB139" s="8">
        <f>[2]หน้าผ้า!AR148</f>
        <v>0</v>
      </c>
      <c r="AC139" s="8">
        <f>[2]หน้าผ้า!AS148</f>
        <v>10756.900000000001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ลำพูน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45771</v>
      </c>
      <c r="AK139" s="3">
        <f>[2]หน้าผ้า!DQ148</f>
        <v>0</v>
      </c>
      <c r="AL139" s="3">
        <f>[2]หน้าผ้า!DR148</f>
        <v>45762</v>
      </c>
      <c r="AM139" s="3">
        <f>[2]หน้าผ้า!DS148</f>
        <v>45769</v>
      </c>
      <c r="AN139" s="3">
        <f>[2]หน้าผ้า!DT148</f>
        <v>45770</v>
      </c>
      <c r="AO139" s="3">
        <f>[2]หน้าผ้า!DU148</f>
        <v>45770</v>
      </c>
      <c r="AP139" s="3">
        <f>[2]หน้าผ้า!DP148</f>
        <v>45766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822.3052444444445</v>
      </c>
    </row>
    <row r="140" spans="1:56" ht="28.5" customHeight="1" x14ac:dyDescent="0.45">
      <c r="A140" s="3">
        <f>[2]หน้าผ้า!C149</f>
        <v>45724</v>
      </c>
      <c r="B140" s="14" t="str">
        <f>[2]หน้าผ้า!B149</f>
        <v>MK68-000365</v>
      </c>
      <c r="C140" s="9" t="str">
        <f>[2]หน้าผ้า!E149</f>
        <v>บจก.เบทาโกร</v>
      </c>
      <c r="D140" s="13" t="str">
        <f>[2]หน้าผ้า!F149</f>
        <v>เบทาโกร 406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 พร้อมระบุชื่อบริษัท รายการสินค้า จำนวนแต่ละแพ็ค</v>
      </c>
      <c r="T140" s="12">
        <f>[2]หน้าผ้า!X149</f>
        <v>45771</v>
      </c>
      <c r="U140" s="11">
        <f>[2]หน้าผ้า!AA149</f>
        <v>10000</v>
      </c>
      <c r="V140" s="10">
        <f>[2]หน้าผ้า!AJ149</f>
        <v>0</v>
      </c>
      <c r="W140" s="10">
        <f>[2]หน้าผ้า!AL149</f>
        <v>10000</v>
      </c>
      <c r="X140" s="10">
        <f>[2]หน้าผ้า!AM149</f>
        <v>0</v>
      </c>
      <c r="Y140" s="10">
        <f>[2]หน้าผ้า!AN149</f>
        <v>10500</v>
      </c>
      <c r="Z140" s="9" t="str">
        <f>[2]หน้าผ้า!AO149</f>
        <v>WSWT2025800</v>
      </c>
      <c r="AA140" s="8">
        <f>[2]หน้าผ้า!AQ149</f>
        <v>10756.900000000001</v>
      </c>
      <c r="AB140" s="8">
        <f>[2]หน้าผ้า!AR149</f>
        <v>0</v>
      </c>
      <c r="AC140" s="8">
        <f>[2]หน้าผ้า!AS149</f>
        <v>10756.900000000001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พระประแดง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45771</v>
      </c>
      <c r="AK140" s="3">
        <f>[2]หน้าผ้า!DQ149</f>
        <v>0</v>
      </c>
      <c r="AL140" s="3">
        <f>[2]หน้าผ้า!DR149</f>
        <v>45762</v>
      </c>
      <c r="AM140" s="3">
        <f>[2]หน้าผ้า!DS149</f>
        <v>45769</v>
      </c>
      <c r="AN140" s="3">
        <f>[2]หน้าผ้า!DT149</f>
        <v>45770</v>
      </c>
      <c r="AO140" s="3">
        <f>[2]หน้าผ้า!DU149</f>
        <v>45770</v>
      </c>
      <c r="AP140" s="3">
        <f>[2]หน้าผ้า!DP149</f>
        <v>45766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822.3052444444445</v>
      </c>
    </row>
    <row r="141" spans="1:56" ht="28.5" customHeight="1" x14ac:dyDescent="0.45">
      <c r="A141" s="3">
        <f>[2]หน้าผ้า!C150</f>
        <v>45724</v>
      </c>
      <c r="B141" s="14" t="str">
        <f>[2]หน้าผ้า!B150</f>
        <v>MK68-000365</v>
      </c>
      <c r="C141" s="9" t="str">
        <f>[2]หน้าผ้า!E150</f>
        <v>บจก.เบทาโกร</v>
      </c>
      <c r="D141" s="13" t="str">
        <f>[2]หน้าผ้า!F150</f>
        <v>เบทาโกร 124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±</v>
      </c>
      <c r="K141" s="9">
        <f>[2]หน้าผ้า!N150</f>
        <v>3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 พร้อมระบุชื่อบริษัท รายการสินค้า จำนวนแต่ละแพ็ค</v>
      </c>
      <c r="T141" s="12">
        <f>[2]หน้าผ้า!X150</f>
        <v>45771</v>
      </c>
      <c r="U141" s="11">
        <f>[2]หน้าผ้า!AA150</f>
        <v>10000</v>
      </c>
      <c r="V141" s="10">
        <f>[2]หน้าผ้า!AJ150</f>
        <v>0</v>
      </c>
      <c r="W141" s="10">
        <f>[2]หน้าผ้า!AL150</f>
        <v>10000</v>
      </c>
      <c r="X141" s="10">
        <f>[2]หน้าผ้า!AM150</f>
        <v>0</v>
      </c>
      <c r="Y141" s="10">
        <f>[2]หน้าผ้า!AN150</f>
        <v>10500</v>
      </c>
      <c r="Z141" s="9" t="str">
        <f>[2]หน้าผ้า!AO150</f>
        <v>WSWT2025800</v>
      </c>
      <c r="AA141" s="8">
        <f>[2]หน้าผ้า!AQ150</f>
        <v>10756.900000000001</v>
      </c>
      <c r="AB141" s="8">
        <f>[2]หน้าผ้า!AR150</f>
        <v>0</v>
      </c>
      <c r="AC141" s="8">
        <f>[2]หน้าผ้า!AS150</f>
        <v>10756.900000000001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พระประแดง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45771</v>
      </c>
      <c r="AK141" s="3">
        <f>[2]หน้าผ้า!DQ150</f>
        <v>0</v>
      </c>
      <c r="AL141" s="3">
        <f>[2]หน้าผ้า!DR150</f>
        <v>45762</v>
      </c>
      <c r="AM141" s="3">
        <f>[2]หน้าผ้า!DS150</f>
        <v>45769</v>
      </c>
      <c r="AN141" s="3">
        <f>[2]หน้าผ้า!DT150</f>
        <v>45770</v>
      </c>
      <c r="AO141" s="3">
        <f>[2]หน้าผ้า!DU150</f>
        <v>45770</v>
      </c>
      <c r="AP141" s="3">
        <f>[2]หน้าผ้า!DP150</f>
        <v>45766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WRWT25800/WRWT25800</v>
      </c>
      <c r="BD141" s="56">
        <f>[2]หน้าผ้า!CA150</f>
        <v>822.3052444444445</v>
      </c>
    </row>
    <row r="142" spans="1:56" ht="28.5" customHeight="1" x14ac:dyDescent="0.45">
      <c r="A142" s="3">
        <f>[2]หน้าผ้า!C151</f>
        <v>45731</v>
      </c>
      <c r="B142" s="14" t="str">
        <f>[2]หน้าผ้า!B151</f>
        <v>MK68-000407</v>
      </c>
      <c r="C142" s="9" t="str">
        <f>[2]หน้าผ้า!E151</f>
        <v>บจก.เบทาโกร</v>
      </c>
      <c r="D142" s="13" t="str">
        <f>[2]หน้าผ้า!F151</f>
        <v>WB บาลานส์ 910 30kg LP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3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 พร้อมระบุชื่อบริษัท รายการสินค้า จำนวนแต่ละแพ็ค</v>
      </c>
      <c r="T142" s="12">
        <f>[2]หน้าผ้า!X151</f>
        <v>45772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10500</v>
      </c>
      <c r="Z142" s="9" t="str">
        <f>[2]หน้าผ้า!AO151</f>
        <v>WSWT2025800</v>
      </c>
      <c r="AA142" s="8">
        <f>[2]หน้าผ้า!AQ151</f>
        <v>10756.900000000001</v>
      </c>
      <c r="AB142" s="8">
        <f>[2]หน้าผ้า!AR151</f>
        <v>0</v>
      </c>
      <c r="AC142" s="8">
        <f>[2]หน้าผ้า!AS151</f>
        <v>10756.900000000001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ลำพูน</v>
      </c>
      <c r="AG142" s="1" t="str">
        <f>[3]หน้าผ้า!DC154</f>
        <v>รอตัด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45772</v>
      </c>
      <c r="AK142" s="3">
        <f>[2]หน้าผ้า!DQ151</f>
        <v>0</v>
      </c>
      <c r="AL142" s="3">
        <f>[2]หน้าผ้า!DR151</f>
        <v>45763</v>
      </c>
      <c r="AM142" s="3">
        <f>[2]หน้าผ้า!DS151</f>
        <v>45770</v>
      </c>
      <c r="AN142" s="3">
        <f>[2]หน้าผ้า!DT151</f>
        <v>45771</v>
      </c>
      <c r="AO142" s="3">
        <f>[2]หน้าผ้า!DU151</f>
        <v>45771</v>
      </c>
      <c r="AP142" s="3">
        <f>[2]หน้าผ้า!DP151</f>
        <v>45767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822.3052444444445</v>
      </c>
    </row>
    <row r="143" spans="1:56" ht="28.5" customHeight="1" x14ac:dyDescent="0.45">
      <c r="A143" s="3">
        <f>[2]หน้าผ้า!C152</f>
        <v>45743</v>
      </c>
      <c r="B143" s="14" t="str">
        <f>[2]หน้าผ้า!B152</f>
        <v>MK68-000463</v>
      </c>
      <c r="C143" s="9" t="str">
        <f>[2]หน้าผ้า!E152</f>
        <v>บจก.เบทาโกร</v>
      </c>
      <c r="D143" s="13" t="str">
        <f>[2]หน้าผ้า!F152</f>
        <v>บาลานส์ 945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3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 พร้อมระบุชื่อบริษัท รายการสินค้า จำนวนแต่ละแพ็ค</v>
      </c>
      <c r="T143" s="12">
        <f>[2]หน้าผ้า!X152</f>
        <v>45772</v>
      </c>
      <c r="U143" s="11">
        <f>[2]หน้าผ้า!AA152</f>
        <v>10000</v>
      </c>
      <c r="V143" s="10">
        <f>[2]หน้าผ้า!AJ152</f>
        <v>0</v>
      </c>
      <c r="W143" s="10">
        <f>[2]หน้าผ้า!AL152</f>
        <v>10000</v>
      </c>
      <c r="X143" s="10">
        <f>[2]หน้าผ้า!AM152</f>
        <v>0</v>
      </c>
      <c r="Y143" s="10">
        <f>[2]หน้าผ้า!AN152</f>
        <v>10500</v>
      </c>
      <c r="Z143" s="9" t="str">
        <f>[2]หน้าผ้า!AO152</f>
        <v>WSWT2025800</v>
      </c>
      <c r="AA143" s="8">
        <f>[2]หน้าผ้า!AQ152</f>
        <v>10756.900000000001</v>
      </c>
      <c r="AB143" s="8">
        <f>[2]หน้าผ้า!AR152</f>
        <v>0</v>
      </c>
      <c r="AC143" s="8">
        <f>[2]หน้าผ้า!AS152</f>
        <v>10756.900000000001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ลพบุรี 3</v>
      </c>
      <c r="AG143" s="1" t="str">
        <f>[3]หน้าผ้า!DC155</f>
        <v>พิมพ์ไม่ครบ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45772</v>
      </c>
      <c r="AK143" s="3">
        <f>[2]หน้าผ้า!DQ152</f>
        <v>0</v>
      </c>
      <c r="AL143" s="3">
        <f>[2]หน้าผ้า!DR152</f>
        <v>45763</v>
      </c>
      <c r="AM143" s="3">
        <f>[2]หน้าผ้า!DS152</f>
        <v>45770</v>
      </c>
      <c r="AN143" s="3">
        <f>[2]หน้าผ้า!DT152</f>
        <v>45771</v>
      </c>
      <c r="AO143" s="3">
        <f>[2]หน้าผ้า!DU152</f>
        <v>45771</v>
      </c>
      <c r="AP143" s="3">
        <f>[2]หน้าผ้า!DP152</f>
        <v>45767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822.3052444444445</v>
      </c>
    </row>
    <row r="144" spans="1:56" ht="28.5" customHeight="1" x14ac:dyDescent="0.45">
      <c r="A144" s="3">
        <f>[2]หน้าผ้า!C153</f>
        <v>45743</v>
      </c>
      <c r="B144" s="14" t="str">
        <f>[2]หน้าผ้า!B153</f>
        <v>MK68-000463</v>
      </c>
      <c r="C144" s="9" t="str">
        <f>[2]หน้าผ้า!E153</f>
        <v>บจก.เบทาโกร</v>
      </c>
      <c r="D144" s="13" t="str">
        <f>[2]หน้าผ้า!F153</f>
        <v>เบทาโกร 405</v>
      </c>
      <c r="E144" s="9">
        <f>[2]หน้าผ้า!G153</f>
        <v>20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80</v>
      </c>
      <c r="J144" s="9" t="str">
        <f>[2]หน้าผ้า!M153</f>
        <v>±</v>
      </c>
      <c r="K144" s="9">
        <f>[2]หน้าผ้า!N153</f>
        <v>3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 พร้อมระบุชื่อบริษัท รายการสินค้า จำนวนแต่ละแพ็ค</v>
      </c>
      <c r="T144" s="12">
        <f>[2]หน้าผ้า!X153</f>
        <v>45776</v>
      </c>
      <c r="U144" s="11">
        <f>[2]หน้าผ้า!AA153</f>
        <v>30000</v>
      </c>
      <c r="V144" s="10">
        <f>[2]หน้าผ้า!AJ153</f>
        <v>0</v>
      </c>
      <c r="W144" s="10">
        <f>[2]หน้าผ้า!AL153</f>
        <v>30000</v>
      </c>
      <c r="X144" s="10">
        <f>[2]หน้าผ้า!AM153</f>
        <v>0</v>
      </c>
      <c r="Y144" s="10">
        <f>[2]หน้าผ้า!AN153</f>
        <v>31500</v>
      </c>
      <c r="Z144" s="9" t="str">
        <f>[2]หน้าผ้า!AO153</f>
        <v>WSWT2025800</v>
      </c>
      <c r="AA144" s="8">
        <f>[2]หน้าผ้า!AQ153</f>
        <v>32270.700000000004</v>
      </c>
      <c r="AB144" s="8">
        <f>[2]หน้าผ้า!AR153</f>
        <v>0</v>
      </c>
      <c r="AC144" s="8">
        <f>[2]หน้าผ้า!AS153</f>
        <v>32270.700000000004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ลพบุรี 3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45776</v>
      </c>
      <c r="AK144" s="3">
        <f>[2]หน้าผ้า!DQ153</f>
        <v>0</v>
      </c>
      <c r="AL144" s="3">
        <f>[2]หน้าผ้า!DR153</f>
        <v>45767</v>
      </c>
      <c r="AM144" s="3">
        <f>[2]หน้าผ้า!DS153</f>
        <v>45774</v>
      </c>
      <c r="AN144" s="3">
        <f>[2]หน้าผ้า!DT153</f>
        <v>45775</v>
      </c>
      <c r="AO144" s="3">
        <f>[2]หน้าผ้า!DU153</f>
        <v>45775</v>
      </c>
      <c r="AP144" s="3">
        <f>[2]หน้าผ้า!DP153</f>
        <v>45771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2466.9157333333337</v>
      </c>
    </row>
    <row r="145" spans="1:56" ht="28.5" customHeight="1" x14ac:dyDescent="0.45">
      <c r="A145" s="3">
        <f>[2]หน้าผ้า!C154</f>
        <v>45749</v>
      </c>
      <c r="B145" s="14" t="str">
        <f>[2]หน้าผ้า!B154</f>
        <v>MK68-000484</v>
      </c>
      <c r="C145" s="9" t="str">
        <f>[2]หน้าผ้า!E154</f>
        <v>บจก.อินเทคค์ โกลบอล</v>
      </c>
      <c r="D145" s="13" t="str">
        <f>[2]หน้าผ้า!F154</f>
        <v>เพอเฟคค์ 664HP</v>
      </c>
      <c r="E145" s="9">
        <f>[2]หน้าผ้า!G154</f>
        <v>20</v>
      </c>
      <c r="F145" s="9">
        <f>[2]หน้าผ้า!H154</f>
        <v>36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78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จับจีบ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มัด80 ใช้สายรัด</v>
      </c>
      <c r="T145" s="12">
        <f>[2]หน้าผ้า!X154</f>
        <v>45755</v>
      </c>
      <c r="U145" s="11">
        <f>[2]หน้าผ้า!AA154</f>
        <v>20000</v>
      </c>
      <c r="V145" s="10">
        <f>[2]หน้าผ้า!AJ154</f>
        <v>0</v>
      </c>
      <c r="W145" s="10">
        <f>[2]หน้าผ้า!AL154</f>
        <v>20000</v>
      </c>
      <c r="X145" s="10">
        <f>[2]หน้าผ้า!AM154</f>
        <v>21000</v>
      </c>
      <c r="Y145" s="10">
        <f>[2]หน้าผ้า!AN154</f>
        <v>0</v>
      </c>
      <c r="Z145" s="9" t="str">
        <f>[2]หน้าผ้า!AO154</f>
        <v>WSWT2025800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รอแบบ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45755</v>
      </c>
      <c r="AK145" s="3">
        <f>[2]หน้าผ้า!DQ154</f>
        <v>0</v>
      </c>
      <c r="AL145" s="3">
        <f>[2]หน้าผ้า!DR154</f>
        <v>45746</v>
      </c>
      <c r="AM145" s="3">
        <f>[2]หน้าผ้า!DS154</f>
        <v>45753</v>
      </c>
      <c r="AN145" s="3">
        <f>[2]หน้าผ้า!DT154</f>
        <v>45754</v>
      </c>
      <c r="AO145" s="3">
        <f>[2]หน้าผ้า!DU154</f>
        <v>45754</v>
      </c>
      <c r="AP145" s="3">
        <f>[2]หน้าผ้า!DP154</f>
        <v>45750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 t="str">
        <f>[2]หน้าผ้า!AG154</f>
        <v>8/4 30000  18/4  20000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45749</v>
      </c>
      <c r="B146" s="14" t="str">
        <f>[2]หน้าผ้า!B155</f>
        <v>MK68-000484</v>
      </c>
      <c r="C146" s="9" t="str">
        <f>[2]หน้าผ้า!E155</f>
        <v>บจก.อินเทคค์ โกลบอล</v>
      </c>
      <c r="D146" s="13" t="str">
        <f>[2]หน้าผ้า!F155</f>
        <v>เพอเฟคค์ 664HP</v>
      </c>
      <c r="E146" s="9">
        <f>[2]หน้าผ้า!G155</f>
        <v>20</v>
      </c>
      <c r="F146" s="9">
        <f>[2]หน้าผ้า!H155</f>
        <v>36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78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จับจีบ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มัด80 ใช้สายรัด</v>
      </c>
      <c r="T146" s="12">
        <f>[2]หน้าผ้า!X155</f>
        <v>45755</v>
      </c>
      <c r="U146" s="11">
        <f>[2]หน้าผ้า!AA155</f>
        <v>30000</v>
      </c>
      <c r="V146" s="10">
        <f>[2]หน้าผ้า!AJ155</f>
        <v>0</v>
      </c>
      <c r="W146" s="10">
        <f>[2]หน้าผ้า!AL155</f>
        <v>30000</v>
      </c>
      <c r="X146" s="10">
        <f>[2]หน้าผ้า!AM155</f>
        <v>1938</v>
      </c>
      <c r="Y146" s="10">
        <f>[2]หน้าผ้า!AN155</f>
        <v>29465.100000000002</v>
      </c>
      <c r="Z146" s="9" t="str">
        <f>[2]หน้าผ้า!AO155</f>
        <v>WSWT2025800</v>
      </c>
      <c r="AA146" s="8">
        <f>[2]หน้าผ้า!AQ155</f>
        <v>30872.058525000004</v>
      </c>
      <c r="AB146" s="8">
        <f>[2]หน้าผ้า!AR155</f>
        <v>0</v>
      </c>
      <c r="AC146" s="8">
        <f>[2]หน้าผ้า!AS155</f>
        <v>30872.058525000004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45755</v>
      </c>
      <c r="AK146" s="3">
        <f>[2]หน้าผ้า!DQ155</f>
        <v>0</v>
      </c>
      <c r="AL146" s="3">
        <f>[2]หน้าผ้า!DR155</f>
        <v>45746</v>
      </c>
      <c r="AM146" s="3">
        <f>[2]หน้าผ้า!DS155</f>
        <v>45753</v>
      </c>
      <c r="AN146" s="3">
        <f>[2]หน้าผ้า!DT155</f>
        <v>45754</v>
      </c>
      <c r="AO146" s="3">
        <f>[2]หน้าผ้า!DU155</f>
        <v>45754</v>
      </c>
      <c r="AP146" s="3">
        <f>[2]หน้าผ้า!DP155</f>
        <v>45750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>รอART</v>
      </c>
      <c r="AY146" s="2" t="str">
        <f>[2]หน้าผ้า!AG155</f>
        <v>8/4 30000  18/4  20000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2359.9973628000002</v>
      </c>
    </row>
    <row r="147" spans="1:56" ht="28.5" customHeight="1" x14ac:dyDescent="0.45">
      <c r="A147" s="3">
        <f>[2]หน้าผ้า!C156</f>
        <v>45751</v>
      </c>
      <c r="B147" s="14" t="str">
        <f>[2]หน้าผ้า!B156</f>
        <v>ใบรับคำสั่งซื้อ</v>
      </c>
      <c r="C147" s="9" t="str">
        <f>[2]หน้าผ้า!E156</f>
        <v>บจก.เคอรี่ฟลาวมิลล์</v>
      </c>
      <c r="D147" s="13" t="str">
        <f>[2]หน้าผ้า!F156</f>
        <v>ชามแดง 25กก.</v>
      </c>
      <c r="E147" s="9">
        <f>[2]หน้าผ้า!G156</f>
        <v>20</v>
      </c>
      <c r="F147" s="9">
        <f>[2]หน้าผ้า!H156</f>
        <v>32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72</v>
      </c>
      <c r="J147" s="9" t="str">
        <f>[2]หน้าผ้า!M156</f>
        <v>±</v>
      </c>
      <c r="K147" s="9">
        <f>[2]หน้าผ้า!N156</f>
        <v>3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ห่ออัดเบลแบน500</v>
      </c>
      <c r="T147" s="12">
        <f>[2]หน้าผ้า!X156</f>
        <v>45769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WSWT2025800</v>
      </c>
      <c r="AA147" s="8">
        <f>[2]หน้าผ้า!AQ156</f>
        <v>4679.9500000000007</v>
      </c>
      <c r="AB147" s="8">
        <f>[2]หน้าผ้า!AR156</f>
        <v>0</v>
      </c>
      <c r="AC147" s="8">
        <f>[2]หน้าผ้า!AS156</f>
        <v>4679.9500000000007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PDR250113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45769</v>
      </c>
      <c r="AK147" s="3">
        <f>[2]หน้าผ้า!DQ156</f>
        <v>0</v>
      </c>
      <c r="AL147" s="3">
        <f>[2]หน้าผ้า!DR156</f>
        <v>45760</v>
      </c>
      <c r="AM147" s="3">
        <f>[2]หน้าผ้า!DS156</f>
        <v>45767</v>
      </c>
      <c r="AN147" s="3">
        <f>[2]หน้าผ้า!DT156</f>
        <v>45768</v>
      </c>
      <c r="AO147" s="3">
        <f>[2]หน้าผ้า!DU156</f>
        <v>45768</v>
      </c>
      <c r="AP147" s="3">
        <f>[2]หน้าผ้า!DP156</f>
        <v>45764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>รอART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WRWT25800/WRWT25800</v>
      </c>
      <c r="BD147" s="56">
        <f>[2]หน้าผ้า!CA156</f>
        <v>357.75617777777779</v>
      </c>
    </row>
    <row r="148" spans="1:56" ht="28.5" customHeight="1" x14ac:dyDescent="0.45">
      <c r="A148" s="3" t="str">
        <f>[2]หน้าผ้า!C157</f>
        <v>ประมาณการ</v>
      </c>
      <c r="B148" s="14" t="str">
        <f>[2]หน้าผ้า!B157</f>
        <v>ประมาณการ</v>
      </c>
      <c r="C148" s="9" t="str">
        <f>[2]หน้าผ้า!E157</f>
        <v>บจก.อินเทคค์ โกลบอล</v>
      </c>
      <c r="D148" s="13" t="str">
        <f>[2]หน้าผ้า!F157</f>
        <v>รอแบบ</v>
      </c>
      <c r="E148" s="9">
        <f>[2]หน้าผ้า!G157</f>
        <v>20</v>
      </c>
      <c r="F148" s="9">
        <f>[2]หน้าผ้า!H157</f>
        <v>36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78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มัด80 ใช้สายรัด</v>
      </c>
      <c r="T148" s="12" t="str">
        <f>[2]หน้าผ้า!X157</f>
        <v>รอแจ้ง</v>
      </c>
      <c r="U148" s="11">
        <f>[2]หน้าผ้า!AA157</f>
        <v>110000</v>
      </c>
      <c r="V148" s="10">
        <f>[2]หน้าผ้า!AJ157</f>
        <v>0</v>
      </c>
      <c r="W148" s="10">
        <f>[2]หน้าผ้า!AL157</f>
        <v>110000</v>
      </c>
      <c r="X148" s="10">
        <f>[2]หน้าผ้า!AM157</f>
        <v>0</v>
      </c>
      <c r="Y148" s="10">
        <f>[2]หน้าผ้า!AN157</f>
        <v>115500</v>
      </c>
      <c r="Z148" s="9" t="str">
        <f>[2]หน้าผ้า!AO157</f>
        <v>WSWT2025800</v>
      </c>
      <c r="AA148" s="8">
        <f>[2]หน้าผ้า!AQ157</f>
        <v>115252.50000000001</v>
      </c>
      <c r="AB148" s="8">
        <f>[2]หน้าผ้า!AR157</f>
        <v>0</v>
      </c>
      <c r="AC148" s="8">
        <f>[2]หน้าผ้า!AS157</f>
        <v>115252.50000000001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 t="str">
        <f>[2]หน้าผ้า!DN157</f>
        <v>รอแจ้ง</v>
      </c>
      <c r="AK148" s="3">
        <f>[2]หน้าผ้า!DQ157</f>
        <v>0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WRWT25800/WRWT25800</v>
      </c>
      <c r="BD148" s="56">
        <f>[2]หน้าผ้า!CA157</f>
        <v>8810.4133333333339</v>
      </c>
    </row>
    <row r="149" spans="1:56" ht="28.5" customHeight="1" x14ac:dyDescent="0.45">
      <c r="A149" s="3">
        <f>[2]หน้าผ้า!C158</f>
        <v>45731</v>
      </c>
      <c r="B149" s="14" t="str">
        <f>[2]หน้าผ้า!B158</f>
        <v>MK68-000406</v>
      </c>
      <c r="C149" s="9" t="str">
        <f>[2]หน้าผ้า!E158</f>
        <v>บจก.เบทาโกร</v>
      </c>
      <c r="D149" s="13" t="str">
        <f>[2]หน้าผ้า!F158</f>
        <v>WB เบทาโกร 106 30kg LP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±</v>
      </c>
      <c r="K149" s="9">
        <f>[2]หน้าผ้า!N158</f>
        <v>3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 พร้อมระบุชื่อบริษัท รายการสินค้า จำนวนแต่ละแพ็ค</v>
      </c>
      <c r="T149" s="12">
        <f>[2]หน้าผ้า!X158</f>
        <v>45779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WSWT2025800</v>
      </c>
      <c r="AA149" s="8">
        <f>[2]หน้าผ้า!AQ158</f>
        <v>10756.900000000001</v>
      </c>
      <c r="AB149" s="8">
        <f>[2]หน้าผ้า!AR158</f>
        <v>0</v>
      </c>
      <c r="AC149" s="8">
        <f>[2]หน้าผ้า!AS158</f>
        <v>10756.900000000001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ลำพูน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45779</v>
      </c>
      <c r="AK149" s="3">
        <f>[2]หน้าผ้า!DQ158</f>
        <v>0</v>
      </c>
      <c r="AL149" s="3">
        <f>[2]หน้าผ้า!DR158</f>
        <v>45770</v>
      </c>
      <c r="AM149" s="3">
        <f>[2]หน้าผ้า!DS158</f>
        <v>45777</v>
      </c>
      <c r="AN149" s="3">
        <f>[2]หน้าผ้า!DT158</f>
        <v>45778</v>
      </c>
      <c r="AO149" s="3">
        <f>[2]หน้าผ้า!DU158</f>
        <v>45778</v>
      </c>
      <c r="AP149" s="3">
        <f>[2]หน้าผ้า!DP158</f>
        <v>45774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WRWT25800/WRWT25800</v>
      </c>
      <c r="BD149" s="56">
        <f>[2]หน้าผ้า!CA158</f>
        <v>822.3052444444445</v>
      </c>
    </row>
    <row r="150" spans="1:56" ht="28.5" customHeight="1" x14ac:dyDescent="0.45">
      <c r="A150" s="3">
        <f>[2]หน้าผ้า!C159</f>
        <v>45731</v>
      </c>
      <c r="B150" s="14" t="str">
        <f>[2]หน้าผ้า!B159</f>
        <v>MK68-000409</v>
      </c>
      <c r="C150" s="9" t="str">
        <f>[2]หน้าผ้า!E159</f>
        <v>บจก.เบทาโกร</v>
      </c>
      <c r="D150" s="13" t="str">
        <f>[2]หน้าผ้า!F159</f>
        <v>WB บาลานส์ 926 30kg LP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3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 พร้อมระบุชื่อบริษัท รายการสินค้า จำนวนแต่ละแพ็ค</v>
      </c>
      <c r="T150" s="12">
        <f>[2]หน้าผ้า!X159</f>
        <v>45779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10500</v>
      </c>
      <c r="Z150" s="9" t="str">
        <f>[2]หน้าผ้า!AO159</f>
        <v>WSWT2025800</v>
      </c>
      <c r="AA150" s="8">
        <f>[2]หน้าผ้า!AQ159</f>
        <v>10756.900000000001</v>
      </c>
      <c r="AB150" s="8">
        <f>[2]หน้าผ้า!AR159</f>
        <v>0</v>
      </c>
      <c r="AC150" s="8">
        <f>[2]หน้าผ้า!AS159</f>
        <v>10756.900000000001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ลำพูน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45779</v>
      </c>
      <c r="AK150" s="3">
        <f>[2]หน้าผ้า!DQ159</f>
        <v>0</v>
      </c>
      <c r="AL150" s="3">
        <f>[2]หน้าผ้า!DR159</f>
        <v>45770</v>
      </c>
      <c r="AM150" s="3">
        <f>[2]หน้าผ้า!DS159</f>
        <v>45777</v>
      </c>
      <c r="AN150" s="3">
        <f>[2]หน้าผ้า!DT159</f>
        <v>45778</v>
      </c>
      <c r="AO150" s="3">
        <f>[2]หน้าผ้า!DU159</f>
        <v>45778</v>
      </c>
      <c r="AP150" s="3">
        <f>[2]หน้าผ้า!DP159</f>
        <v>45774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WRWT25800/WRWT25800</v>
      </c>
      <c r="BD150" s="56">
        <f>[2]หน้าผ้า!CA159</f>
        <v>822.3052444444445</v>
      </c>
    </row>
    <row r="151" spans="1:56" ht="28.5" customHeight="1" x14ac:dyDescent="0.45">
      <c r="A151" s="3">
        <f>[2]หน้าผ้า!C160</f>
        <v>45731</v>
      </c>
      <c r="B151" s="14" t="str">
        <f>[2]หน้าผ้า!B160</f>
        <v>MK68-000413</v>
      </c>
      <c r="C151" s="9" t="str">
        <f>[2]หน้าผ้า!E160</f>
        <v>บจก.เบทาโกร</v>
      </c>
      <c r="D151" s="13" t="str">
        <f>[2]หน้าผ้า!F160</f>
        <v>WB เบทาโกร 322 30kg LP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±</v>
      </c>
      <c r="K151" s="9">
        <f>[2]หน้าผ้า!N160</f>
        <v>3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 พร้อมระบุชื่อบริษัท รายการสินค้า จำนวนแต่ละแพ็ค</v>
      </c>
      <c r="T151" s="12">
        <f>[2]หน้าผ้า!X160</f>
        <v>45779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WSWT2025800</v>
      </c>
      <c r="AA151" s="8">
        <f>[2]หน้าผ้า!AQ160</f>
        <v>10756.900000000001</v>
      </c>
      <c r="AB151" s="8">
        <f>[2]หน้าผ้า!AR160</f>
        <v>0</v>
      </c>
      <c r="AC151" s="8">
        <f>[2]หน้าผ้า!AS160</f>
        <v>10756.900000000001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ลำพูน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45779</v>
      </c>
      <c r="AK151" s="3">
        <f>[2]หน้าผ้า!DQ160</f>
        <v>0</v>
      </c>
      <c r="AL151" s="3">
        <f>[2]หน้าผ้า!DR160</f>
        <v>45770</v>
      </c>
      <c r="AM151" s="3">
        <f>[2]หน้าผ้า!DS160</f>
        <v>45777</v>
      </c>
      <c r="AN151" s="3">
        <f>[2]หน้าผ้า!DT160</f>
        <v>45778</v>
      </c>
      <c r="AO151" s="3">
        <f>[2]หน้าผ้า!DU160</f>
        <v>45778</v>
      </c>
      <c r="AP151" s="3">
        <f>[2]หน้าผ้า!DP160</f>
        <v>45774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WRWT25800/WRWT25800</v>
      </c>
      <c r="BD151" s="56">
        <f>[2]หน้าผ้า!CA160</f>
        <v>822.3052444444445</v>
      </c>
    </row>
    <row r="152" spans="1:56" ht="28.5" customHeight="1" x14ac:dyDescent="0.45">
      <c r="A152" s="3">
        <f>[2]หน้าผ้า!C161</f>
        <v>45731</v>
      </c>
      <c r="B152" s="14" t="str">
        <f>[2]หน้าผ้า!B161</f>
        <v>MK68-000409</v>
      </c>
      <c r="C152" s="9" t="str">
        <f>[2]หน้าผ้า!E161</f>
        <v>บจก.เบทาโกร</v>
      </c>
      <c r="D152" s="13" t="str">
        <f>[2]หน้าผ้า!F161</f>
        <v>WB เบทาโกร 405 30kg LP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±</v>
      </c>
      <c r="K152" s="9">
        <f>[2]หน้าผ้า!N161</f>
        <v>3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 พร้อมระบุชื่อบริษัท รายการสินค้า จำนวนแต่ละแพ็ค</v>
      </c>
      <c r="T152" s="12">
        <f>[2]หน้าผ้า!X161</f>
        <v>45780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WSWT2025800</v>
      </c>
      <c r="AA152" s="8">
        <f>[2]หน้าผ้า!AQ161</f>
        <v>5378.4500000000007</v>
      </c>
      <c r="AB152" s="8">
        <f>[2]หน้าผ้า!AR161</f>
        <v>0</v>
      </c>
      <c r="AC152" s="8">
        <f>[2]หน้าผ้า!AS161</f>
        <v>5378.4500000000007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ลำพูน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45780</v>
      </c>
      <c r="AK152" s="3">
        <f>[2]หน้าผ้า!DQ161</f>
        <v>0</v>
      </c>
      <c r="AL152" s="3">
        <f>[2]หน้าผ้า!DR161</f>
        <v>45771</v>
      </c>
      <c r="AM152" s="3">
        <f>[2]หน้าผ้า!DS161</f>
        <v>45778</v>
      </c>
      <c r="AN152" s="3">
        <f>[2]หน้าผ้า!DT161</f>
        <v>45779</v>
      </c>
      <c r="AO152" s="3">
        <f>[2]หน้าผ้า!DU161</f>
        <v>45779</v>
      </c>
      <c r="AP152" s="3">
        <f>[2]หน้าผ้า!DP161</f>
        <v>45775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WRWT25800/WRWT25800</v>
      </c>
      <c r="BD152" s="56">
        <f>[2]หน้าผ้า!CA161</f>
        <v>411.15262222222225</v>
      </c>
    </row>
    <row r="153" spans="1:56" ht="28.5" customHeight="1" x14ac:dyDescent="0.45">
      <c r="A153" s="3">
        <f>[2]หน้าผ้า!C162</f>
        <v>45731</v>
      </c>
      <c r="B153" s="14" t="str">
        <f>[2]หน้าผ้า!B162</f>
        <v>MK68-000413</v>
      </c>
      <c r="C153" s="9" t="str">
        <f>[2]หน้าผ้า!E162</f>
        <v>บจก.เบทาโกร</v>
      </c>
      <c r="D153" s="13" t="str">
        <f>[2]หน้าผ้า!F162</f>
        <v>WB เบทาโกร 323 30kg LP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±</v>
      </c>
      <c r="K153" s="9">
        <f>[2]หน้าผ้า!N162</f>
        <v>3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 พร้อมระบุชื่อบริษัท รายการสินค้า จำนวนแต่ละแพ็ค</v>
      </c>
      <c r="T153" s="12">
        <f>[2]หน้าผ้า!X162</f>
        <v>45785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0</v>
      </c>
      <c r="Y153" s="10">
        <f>[2]หน้าผ้า!AN162</f>
        <v>5250</v>
      </c>
      <c r="Z153" s="9" t="str">
        <f>[2]หน้าผ้า!AO162</f>
        <v>WSWT2025800</v>
      </c>
      <c r="AA153" s="8">
        <f>[2]หน้าผ้า!AQ162</f>
        <v>5378.4500000000007</v>
      </c>
      <c r="AB153" s="8">
        <f>[2]หน้าผ้า!AR162</f>
        <v>0</v>
      </c>
      <c r="AC153" s="8">
        <f>[2]หน้าผ้า!AS162</f>
        <v>5378.4500000000007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ลำพูน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45785</v>
      </c>
      <c r="AK153" s="3">
        <f>[2]หน้าผ้า!DQ162</f>
        <v>0</v>
      </c>
      <c r="AL153" s="3">
        <f>[2]หน้าผ้า!DR162</f>
        <v>45776</v>
      </c>
      <c r="AM153" s="3">
        <f>[2]หน้าผ้า!DS162</f>
        <v>45783</v>
      </c>
      <c r="AN153" s="3">
        <f>[2]หน้าผ้า!DT162</f>
        <v>45784</v>
      </c>
      <c r="AO153" s="3">
        <f>[2]หน้าผ้า!DU162</f>
        <v>45784</v>
      </c>
      <c r="AP153" s="3">
        <f>[2]หน้าผ้า!DP162</f>
        <v>45780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411.15262222222225</v>
      </c>
    </row>
    <row r="154" spans="1:56" ht="28.5" customHeight="1" x14ac:dyDescent="0.45">
      <c r="A154" s="3">
        <f>[2]หน้าผ้า!C163</f>
        <v>45731</v>
      </c>
      <c r="B154" s="14" t="str">
        <f>[2]หน้าผ้า!B163</f>
        <v>MK68-000408</v>
      </c>
      <c r="C154" s="9" t="str">
        <f>[2]หน้าผ้า!E163</f>
        <v>บจก.เบทาโกร</v>
      </c>
      <c r="D154" s="13" t="str">
        <f>[2]หน้าผ้า!F163</f>
        <v>WB บาลานส์ 956 30kg LP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±</v>
      </c>
      <c r="K154" s="9">
        <f>[2]หน้าผ้า!N163</f>
        <v>3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 พร้อมระบุชื่อบริษัท รายการสินค้า จำนวนแต่ละแพ็ค</v>
      </c>
      <c r="T154" s="12">
        <f>[2]หน้าผ้า!X163</f>
        <v>45790</v>
      </c>
      <c r="U154" s="11">
        <f>[2]หน้าผ้า!AA163</f>
        <v>5000</v>
      </c>
      <c r="V154" s="10">
        <f>[2]หน้าผ้า!AJ163</f>
        <v>0</v>
      </c>
      <c r="W154" s="10">
        <f>[2]หน้าผ้า!AL163</f>
        <v>5000</v>
      </c>
      <c r="X154" s="10">
        <f>[2]หน้าผ้า!AM163</f>
        <v>0</v>
      </c>
      <c r="Y154" s="10">
        <f>[2]หน้าผ้า!AN163</f>
        <v>5250</v>
      </c>
      <c r="Z154" s="9" t="str">
        <f>[2]หน้าผ้า!AO163</f>
        <v>WSWT2025800</v>
      </c>
      <c r="AA154" s="8">
        <f>[2]หน้าผ้า!AQ163</f>
        <v>5378.4500000000007</v>
      </c>
      <c r="AB154" s="8">
        <f>[2]หน้าผ้า!AR163</f>
        <v>0</v>
      </c>
      <c r="AC154" s="8">
        <f>[2]หน้าผ้า!AS163</f>
        <v>5378.4500000000007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ลำพูน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45790</v>
      </c>
      <c r="AK154" s="3">
        <f>[2]หน้าผ้า!DQ163</f>
        <v>0</v>
      </c>
      <c r="AL154" s="3">
        <f>[2]หน้าผ้า!DR163</f>
        <v>45781</v>
      </c>
      <c r="AM154" s="3">
        <f>[2]หน้าผ้า!DS163</f>
        <v>45788</v>
      </c>
      <c r="AN154" s="3">
        <f>[2]หน้าผ้า!DT163</f>
        <v>45789</v>
      </c>
      <c r="AO154" s="3">
        <f>[2]หน้าผ้า!DU163</f>
        <v>45789</v>
      </c>
      <c r="AP154" s="3">
        <f>[2]หน้าผ้า!DP163</f>
        <v>45785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WRWT25800/WRWT25800</v>
      </c>
      <c r="BD154" s="56">
        <f>[2]หน้าผ้า!CA163</f>
        <v>411.15262222222225</v>
      </c>
    </row>
    <row r="155" spans="1:56" ht="28.5" customHeight="1" x14ac:dyDescent="0.45">
      <c r="A155" s="3">
        <f>[2]หน้าผ้า!C164</f>
        <v>45731</v>
      </c>
      <c r="B155" s="14" t="str">
        <f>[2]หน้าผ้า!B164</f>
        <v>MK68-000406</v>
      </c>
      <c r="C155" s="9" t="str">
        <f>[2]หน้าผ้า!E164</f>
        <v>บจก.เบทาโกร</v>
      </c>
      <c r="D155" s="13" t="str">
        <f>[2]หน้าผ้า!F164</f>
        <v>WB บาลานส์ 953 30kg LP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±</v>
      </c>
      <c r="K155" s="9">
        <f>[2]หน้าผ้า!N164</f>
        <v>3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 พร้อมระบุชื่อบริษัท รายการสินค้า จำนวนแต่ละแพ็ค</v>
      </c>
      <c r="T155" s="12">
        <f>[2]หน้าผ้า!X164</f>
        <v>45792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WSWT2025800</v>
      </c>
      <c r="AA155" s="8">
        <f>[2]หน้าผ้า!AQ164</f>
        <v>5378.4500000000007</v>
      </c>
      <c r="AB155" s="8">
        <f>[2]หน้าผ้า!AR164</f>
        <v>0</v>
      </c>
      <c r="AC155" s="8">
        <f>[2]หน้าผ้า!AS164</f>
        <v>5378.4500000000007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ลำพูน</v>
      </c>
      <c r="AG155" s="1" t="str">
        <f>[3]หน้าผ้า!DC167</f>
        <v>พร้อมส่ง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45792</v>
      </c>
      <c r="AK155" s="3">
        <f>[2]หน้าผ้า!DQ164</f>
        <v>0</v>
      </c>
      <c r="AL155" s="3">
        <f>[2]หน้าผ้า!DR164</f>
        <v>45783</v>
      </c>
      <c r="AM155" s="3">
        <f>[2]หน้าผ้า!DS164</f>
        <v>45790</v>
      </c>
      <c r="AN155" s="3">
        <f>[2]หน้าผ้า!DT164</f>
        <v>45791</v>
      </c>
      <c r="AO155" s="3">
        <f>[2]หน้าผ้า!DU164</f>
        <v>45791</v>
      </c>
      <c r="AP155" s="3">
        <f>[2]หน้าผ้า!DP164</f>
        <v>45787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WRWT25800/WRWT25800</v>
      </c>
      <c r="BD155" s="56">
        <f>[2]หน้าผ้า!CA164</f>
        <v>411.15262222222225</v>
      </c>
    </row>
    <row r="156" spans="1:56" ht="28.5" customHeight="1" x14ac:dyDescent="0.45">
      <c r="A156" s="3">
        <f>[2]หน้าผ้า!C165</f>
        <v>45728</v>
      </c>
      <c r="B156" s="14" t="str">
        <f>[2]หน้าผ้า!B165</f>
        <v>MK68-000386</v>
      </c>
      <c r="C156" s="9" t="str">
        <f>[2]หน้าผ้า!E165</f>
        <v>บจก.เบทาโกร</v>
      </c>
      <c r="D156" s="13" t="str">
        <f>[2]หน้าผ้า!F165</f>
        <v>WB ฟาร์ม F912 30kg LP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±</v>
      </c>
      <c r="K156" s="9">
        <f>[2]หน้าผ้า!N165</f>
        <v>3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 พร้อมระบุชื่อบริษัท รายการสินค้า จำนวนแต่ละแพ็ค</v>
      </c>
      <c r="T156" s="12">
        <f>[2]หน้าผ้า!X165</f>
        <v>45793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WSWT2025800</v>
      </c>
      <c r="AA156" s="8">
        <f>[2]หน้าผ้า!AQ165</f>
        <v>5378.4500000000007</v>
      </c>
      <c r="AB156" s="8">
        <f>[2]หน้าผ้า!AR165</f>
        <v>0</v>
      </c>
      <c r="AC156" s="8">
        <f>[2]หน้าผ้า!AS165</f>
        <v>5378.4500000000007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ลำพูน</v>
      </c>
      <c r="AG156" s="1" t="str">
        <f>[3]หน้าผ้า!DC168</f>
        <v>พร้อมส่ง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45793</v>
      </c>
      <c r="AK156" s="3">
        <f>[2]หน้าผ้า!DQ165</f>
        <v>0</v>
      </c>
      <c r="AL156" s="3">
        <f>[2]หน้าผ้า!DR165</f>
        <v>45784</v>
      </c>
      <c r="AM156" s="3">
        <f>[2]หน้าผ้า!DS165</f>
        <v>45791</v>
      </c>
      <c r="AN156" s="3">
        <f>[2]หน้าผ้า!DT165</f>
        <v>45792</v>
      </c>
      <c r="AO156" s="3">
        <f>[2]หน้าผ้า!DU165</f>
        <v>45792</v>
      </c>
      <c r="AP156" s="3">
        <f>[2]หน้าผ้า!DP165</f>
        <v>45788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WRWT25800/WRWT25800</v>
      </c>
      <c r="BD156" s="56">
        <f>[2]หน้าผ้า!CA165</f>
        <v>411.15262222222225</v>
      </c>
    </row>
    <row r="157" spans="1:56" ht="28.5" customHeight="1" x14ac:dyDescent="0.45">
      <c r="A157" s="3">
        <f>[2]หน้าผ้า!C166</f>
        <v>45728</v>
      </c>
      <c r="B157" s="14" t="str">
        <f>[2]หน้าผ้า!B166</f>
        <v>MK68-000386</v>
      </c>
      <c r="C157" s="9" t="str">
        <f>[2]หน้าผ้า!E166</f>
        <v>บจก.เบทาโกร</v>
      </c>
      <c r="D157" s="13" t="str">
        <f>[2]หน้าผ้า!F166</f>
        <v>WB ฟาร์ม F993 30kg LP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±</v>
      </c>
      <c r="K157" s="9">
        <f>[2]หน้าผ้า!N166</f>
        <v>3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 พร้อมระบุชื่อบริษัท รายการสินค้า จำนวนแต่ละแพ็ค</v>
      </c>
      <c r="T157" s="12">
        <f>[2]หน้าผ้า!X166</f>
        <v>45793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WSWT2025800</v>
      </c>
      <c r="AA157" s="8">
        <f>[2]หน้าผ้า!AQ166</f>
        <v>5378.4500000000007</v>
      </c>
      <c r="AB157" s="8">
        <f>[2]หน้าผ้า!AR166</f>
        <v>0</v>
      </c>
      <c r="AC157" s="8">
        <f>[2]หน้าผ้า!AS166</f>
        <v>5378.4500000000007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ลำพูน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45793</v>
      </c>
      <c r="AK157" s="3">
        <f>[2]หน้าผ้า!DQ166</f>
        <v>0</v>
      </c>
      <c r="AL157" s="3">
        <f>[2]หน้าผ้า!DR166</f>
        <v>45784</v>
      </c>
      <c r="AM157" s="3">
        <f>[2]หน้าผ้า!DS166</f>
        <v>45791</v>
      </c>
      <c r="AN157" s="3">
        <f>[2]หน้าผ้า!DT166</f>
        <v>45792</v>
      </c>
      <c r="AO157" s="3">
        <f>[2]หน้าผ้า!DU166</f>
        <v>45792</v>
      </c>
      <c r="AP157" s="3">
        <f>[2]หน้าผ้า!DP166</f>
        <v>45788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WRWT25800/WRWT25800</v>
      </c>
      <c r="BD157" s="56">
        <f>[2]หน้าผ้า!CA166</f>
        <v>411.15262222222225</v>
      </c>
    </row>
    <row r="158" spans="1:56" ht="28.5" customHeight="1" x14ac:dyDescent="0.45">
      <c r="A158" s="3">
        <f>[2]หน้าผ้า!C167</f>
        <v>0</v>
      </c>
      <c r="B158" s="14">
        <f>[2]หน้าผ้า!B167</f>
        <v>0</v>
      </c>
      <c r="C158" s="9">
        <f>[2]หน้าผ้า!E167</f>
        <v>0</v>
      </c>
      <c r="D158" s="13">
        <f>[2]หน้าผ้า!F167</f>
        <v>0</v>
      </c>
      <c r="E158" s="9">
        <f>[2]หน้าผ้า!G167</f>
        <v>20</v>
      </c>
      <c r="F158" s="9">
        <f>[2]หน้าผ้า!H167</f>
        <v>37</v>
      </c>
      <c r="G158" s="9">
        <f>[2]หน้าผ้า!I167</f>
        <v>0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±</v>
      </c>
      <c r="K158" s="9">
        <f>[2]หน้าผ้า!N167</f>
        <v>3</v>
      </c>
      <c r="L158" s="9">
        <f>[2]หน้าผ้า!R167</f>
        <v>0</v>
      </c>
      <c r="M158" s="10">
        <f>[2]หน้าผ้า!T167</f>
        <v>0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>
        <f>[2]หน้าผ้า!Z167</f>
        <v>0</v>
      </c>
      <c r="T158" s="12">
        <f>[2]หน้าผ้า!X167</f>
        <v>0</v>
      </c>
      <c r="U158" s="11">
        <f>[2]หน้าผ้า!AA167</f>
        <v>0</v>
      </c>
      <c r="V158" s="10">
        <f>[2]หน้าผ้า!AJ167</f>
        <v>0</v>
      </c>
      <c r="W158" s="10">
        <f>[2]หน้าผ้า!AL167</f>
        <v>0</v>
      </c>
      <c r="X158" s="10">
        <f>[2]หน้าผ้า!AM167</f>
        <v>0</v>
      </c>
      <c r="Y158" s="10">
        <f>[2]หน้าผ้า!AN167</f>
        <v>0</v>
      </c>
      <c r="Z158" s="9" t="str">
        <f>[2]หน้าผ้า!AO167</f>
        <v>WSWT2025800</v>
      </c>
      <c r="AA158" s="8">
        <f>[2]หน้าผ้า!AQ167</f>
        <v>818311.46002099989</v>
      </c>
      <c r="AB158" s="8">
        <f>[2]หน้าผ้า!AR167</f>
        <v>9000</v>
      </c>
      <c r="AC158" s="8">
        <f>[2]หน้าผ้า!AS167</f>
        <v>809311.46002099989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ระบุในSD</v>
      </c>
      <c r="AG158" s="1" t="str">
        <f>[3]หน้าผ้า!DC170</f>
        <v>พร้อมส่ง</v>
      </c>
      <c r="AH158" s="1">
        <f>[2]หน้าผ้า!DL167</f>
        <v>0</v>
      </c>
      <c r="AI158" s="1" t="str">
        <f>[2]หน้าผ้า!DM167</f>
        <v>Lead time</v>
      </c>
      <c r="AJ158" s="3">
        <f>[2]หน้าผ้า!DN167</f>
        <v>0</v>
      </c>
      <c r="AK158" s="3">
        <f>[2]หน้าผ้า!DQ167</f>
        <v>0</v>
      </c>
      <c r="AL158" s="3">
        <f>[2]หน้าผ้า!DR167</f>
        <v>0</v>
      </c>
      <c r="AM158" s="3">
        <f>[2]หน้าผ้า!DS167</f>
        <v>0</v>
      </c>
      <c r="AN158" s="3">
        <f>[2]หน้าผ้า!DT167</f>
        <v>0</v>
      </c>
      <c r="AO158" s="3">
        <f>[2]หน้าผ้า!DU167</f>
        <v>0</v>
      </c>
      <c r="AP158" s="3">
        <f>[2]หน้าผ้า!DP167</f>
        <v>0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>
        <f>[2]หน้าผ้า!EC167</f>
        <v>0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WRWT25800/WRWT25800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20</v>
      </c>
      <c r="F159" s="9">
        <f>[2]หน้าผ้า!H168</f>
        <v>34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98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WSWT2021950UV</v>
      </c>
      <c r="AA159" s="8" t="e">
        <f>[2]หน้าผ้า!AQ168</f>
        <v>#REF!</v>
      </c>
      <c r="AB159" s="8" t="e">
        <f>[2]หน้าผ้า!AR168</f>
        <v>#REF!</v>
      </c>
      <c r="AC159" s="8" t="e">
        <f>[2]หน้าผ้า!AS168</f>
        <v>#REF!</v>
      </c>
      <c r="AD159" s="8" t="e">
        <f>[2]หน้าผ้า!AT168</f>
        <v>#REF!</v>
      </c>
      <c r="AE159" s="8" t="e">
        <f>[2]หน้าผ้า!AU168</f>
        <v>#REF!</v>
      </c>
      <c r="AF159" s="8" t="str">
        <f>[2]หน้าผ้า!AI168</f>
        <v>ระบุในSD</v>
      </c>
      <c r="AG159" s="1" t="str">
        <f>[3]หน้าผ้า!DC171</f>
        <v>พร้อมส่ง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WRWT200950/WRWT21950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20</v>
      </c>
      <c r="F160" s="9">
        <f>[2]หน้าผ้า!H169</f>
        <v>34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95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WSWT2021900UV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พร้อมส่ง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WRWT200900/WRWT21900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20</v>
      </c>
      <c r="F161" s="9">
        <f>[2]หน้าผ้า!H170</f>
        <v>34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WSWT2021750UV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 t="str">
        <f>[2]หน้าผ้า!AI170</f>
        <v>ระบุในSD</v>
      </c>
      <c r="AG161" s="1" t="str">
        <f>[3]หน้าผ้า!DC173</f>
        <v>พร้อมส่ง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WRWT200750/WRWT21750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0</v>
      </c>
      <c r="B162" s="14">
        <f>[2]หน้าผ้า!B171</f>
        <v>0</v>
      </c>
      <c r="C162" s="9">
        <f>[2]หน้าผ้า!E171</f>
        <v>0</v>
      </c>
      <c r="D162" s="13">
        <f>[2]หน้าผ้า!F171</f>
        <v>0</v>
      </c>
      <c r="E162" s="9">
        <f>[2]หน้าผ้า!G171</f>
        <v>20</v>
      </c>
      <c r="F162" s="9">
        <f>[2]หน้าผ้า!H171</f>
        <v>34</v>
      </c>
      <c r="G162" s="9">
        <f>[2]หน้าผ้า!I171</f>
        <v>0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±</v>
      </c>
      <c r="K162" s="9">
        <f>[2]หน้าผ้า!N171</f>
        <v>5</v>
      </c>
      <c r="L162" s="9">
        <f>[2]หน้าผ้า!R171</f>
        <v>0</v>
      </c>
      <c r="M162" s="10">
        <f>[2]หน้าผ้า!T171</f>
        <v>0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>
        <f>[2]หน้าผ้า!Z171</f>
        <v>0</v>
      </c>
      <c r="T162" s="12">
        <f>[2]หน้าผ้า!X171</f>
        <v>0</v>
      </c>
      <c r="U162" s="11">
        <f>[2]หน้าผ้า!AA171</f>
        <v>0</v>
      </c>
      <c r="V162" s="10">
        <f>[2]หน้าผ้า!AJ171</f>
        <v>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WSWT2021800UV</v>
      </c>
      <c r="AA162" s="8" t="e">
        <f>[2]หน้าผ้า!AQ171</f>
        <v>#REF!</v>
      </c>
      <c r="AB162" s="8" t="e">
        <f>[2]หน้าผ้า!AR171</f>
        <v>#REF!</v>
      </c>
      <c r="AC162" s="8" t="e">
        <f>[2]หน้าผ้า!AS171</f>
        <v>#REF!</v>
      </c>
      <c r="AD162" s="8" t="e">
        <f>[2]หน้าผ้า!AT171</f>
        <v>#REF!</v>
      </c>
      <c r="AE162" s="8" t="e">
        <f>[2]หน้าผ้า!AU171</f>
        <v>#REF!</v>
      </c>
      <c r="AF162" s="8" t="str">
        <f>[2]หน้าผ้า!AI171</f>
        <v>ระบุในSD</v>
      </c>
      <c r="AG162" s="1" t="str">
        <f>[3]หน้าผ้า!DC174</f>
        <v>พร้อมส่ง</v>
      </c>
      <c r="AH162" s="1">
        <f>[2]หน้าผ้า!DL171</f>
        <v>0</v>
      </c>
      <c r="AI162" s="1" t="str">
        <f>[2]หน้าผ้า!DM171</f>
        <v>Lead time</v>
      </c>
      <c r="AJ162" s="3">
        <f>[2]หน้าผ้า!DN171</f>
        <v>0</v>
      </c>
      <c r="AK162" s="3">
        <f>[2]หน้าผ้า!DQ171</f>
        <v>0</v>
      </c>
      <c r="AL162" s="3">
        <f>[2]หน้าผ้า!DR171</f>
        <v>0</v>
      </c>
      <c r="AM162" s="3">
        <f>[2]หน้าผ้า!DS171</f>
        <v>0</v>
      </c>
      <c r="AN162" s="3">
        <f>[2]หน้าผ้า!DT171</f>
        <v>0</v>
      </c>
      <c r="AO162" s="3">
        <f>[2]หน้าผ้า!DU171</f>
        <v>0</v>
      </c>
      <c r="AP162" s="3">
        <f>[2]หน้าผ้า!DP171</f>
        <v>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>
        <f>[2]หน้าผ้า!EC171</f>
        <v>0</v>
      </c>
      <c r="AX162" s="2">
        <f>[2]หน้าผ้า!ED171</f>
        <v>0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WRWT200800/WRWT21800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70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WSWT2025700(1)</v>
      </c>
      <c r="AA163" s="8" t="e">
        <f>[2]หน้าผ้า!AQ172</f>
        <v>#REF!</v>
      </c>
      <c r="AB163" s="8" t="e">
        <f>[2]หน้าผ้า!AR172</f>
        <v>#REF!</v>
      </c>
      <c r="AC163" s="8" t="e">
        <f>[2]หน้าผ้า!AS172</f>
        <v>#REF!</v>
      </c>
      <c r="AD163" s="8" t="e">
        <f>[2]หน้าผ้า!AT172</f>
        <v>#REF!</v>
      </c>
      <c r="AE163" s="8" t="e">
        <f>[2]หน้าผ้า!AU172</f>
        <v>#REF!</v>
      </c>
      <c r="AF163" s="8" t="str">
        <f>[2]หน้าผ้า!AI172</f>
        <v>ระบุในSD</v>
      </c>
      <c r="AG163" s="1" t="str">
        <f>[3]หน้าผ้า!DC175</f>
        <v>พร้อมส่ง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WRWT200800/WRWT25650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20</v>
      </c>
      <c r="F164" s="9">
        <f>[2]หน้าผ้า!H173</f>
        <v>34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85</v>
      </c>
      <c r="J164" s="9" t="str">
        <f>[2]หน้าผ้า!M173</f>
        <v>±</v>
      </c>
      <c r="K164" s="9">
        <f>[2]หน้าผ้า!N173</f>
        <v>5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WSWT2021850UV</v>
      </c>
      <c r="AA164" s="8" t="e">
        <f>[2]หน้าผ้า!AQ173</f>
        <v>#REF!</v>
      </c>
      <c r="AB164" s="8" t="e">
        <f>[2]หน้าผ้า!AR173</f>
        <v>#REF!</v>
      </c>
      <c r="AC164" s="8" t="e">
        <f>[2]หน้าผ้า!AS173</f>
        <v>#REF!</v>
      </c>
      <c r="AD164" s="8" t="e">
        <f>[2]หน้าผ้า!AT173</f>
        <v>#REF!</v>
      </c>
      <c r="AE164" s="8" t="e">
        <f>[2]หน้าผ้า!AU173</f>
        <v>#REF!</v>
      </c>
      <c r="AF164" s="8" t="str">
        <f>[2]หน้าผ้า!AI173</f>
        <v>ระบุในSD</v>
      </c>
      <c r="AG164" s="1" t="str">
        <f>[3]หน้าผ้า!DC176</f>
        <v>ยังไม่ได้พิมพ์</v>
      </c>
      <c r="AH164" s="1">
        <f>[2]หน้าผ้า!DL173</f>
        <v>0</v>
      </c>
      <c r="AI164" s="1">
        <f>[2]หน้าผ้า!DM173</f>
        <v>0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WRWT200850/WRWT21850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20</v>
      </c>
      <c r="F165" s="9">
        <f>[2]หน้าผ้า!H174</f>
        <v>34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WSWT2021750UV</v>
      </c>
      <c r="AA165" s="8" t="e">
        <f>[2]หน้าผ้า!AQ174</f>
        <v>#REF!</v>
      </c>
      <c r="AB165" s="8" t="e">
        <f>[2]หน้าผ้า!AR174</f>
        <v>#REF!</v>
      </c>
      <c r="AC165" s="8" t="e">
        <f>[2]หน้าผ้า!AS174</f>
        <v>#REF!</v>
      </c>
      <c r="AD165" s="8" t="e">
        <f>[2]หน้าผ้า!AT174</f>
        <v>#REF!</v>
      </c>
      <c r="AE165" s="8" t="e">
        <f>[2]หน้าผ้า!AU174</f>
        <v>#REF!</v>
      </c>
      <c r="AF165" s="8" t="str">
        <f>[2]หน้าผ้า!AI174</f>
        <v>ระบุในSD</v>
      </c>
      <c r="AG165" s="1" t="str">
        <f>[3]หน้าผ้า!DC177</f>
        <v>ผ้าขาว</v>
      </c>
      <c r="AH165" s="1">
        <f>[2]หน้าผ้า!DL174</f>
        <v>0</v>
      </c>
      <c r="AI165" s="1">
        <f>[2]หน้าผ้า!DM174</f>
        <v>0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WRWT200750/WRWT21750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21</v>
      </c>
      <c r="F166" s="9">
        <f>[2]หน้าผ้า!H175</f>
        <v>39</v>
      </c>
      <c r="G166" s="9">
        <f>[2]หน้าผ้า!I175</f>
        <v>0</v>
      </c>
      <c r="H166" s="9">
        <f>[2]หน้าผ้า!J175</f>
        <v>0</v>
      </c>
      <c r="I166" s="9">
        <f>[2]หน้าผ้า!L175</f>
        <v>78</v>
      </c>
      <c r="J166" s="9" t="str">
        <f>[2]หน้าผ้า!M175</f>
        <v>±</v>
      </c>
      <c r="K166" s="9">
        <f>[2]หน้าผ้า!N175</f>
        <v>3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WSWT2125700</v>
      </c>
      <c r="AA166" s="8" t="e">
        <f>[2]หน้าผ้า!AQ175</f>
        <v>#REF!</v>
      </c>
      <c r="AB166" s="8" t="e">
        <f>[2]หน้าผ้า!AR175</f>
        <v>#REF!</v>
      </c>
      <c r="AC166" s="8" t="e">
        <f>[2]หน้าผ้า!AS175</f>
        <v>#REF!</v>
      </c>
      <c r="AD166" s="8" t="e">
        <f>[2]หน้าผ้า!AT175</f>
        <v>#REF!</v>
      </c>
      <c r="AE166" s="8" t="e">
        <f>[2]หน้าผ้า!AU175</f>
        <v>#REF!</v>
      </c>
      <c r="AF166" s="8" t="str">
        <f>[2]หน้าผ้า!AI175</f>
        <v>ระบุในSD</v>
      </c>
      <c r="AG166" s="1" t="str">
        <f>[3]หน้าผ้า!DC178</f>
        <v>ผ้าขาว</v>
      </c>
      <c r="AH166" s="1">
        <f>[2]หน้าผ้า!DL175</f>
        <v>0</v>
      </c>
      <c r="AI166" s="1">
        <f>[2]หน้าผ้า!DM175</f>
        <v>0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WRWT210800/WRWT25650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45748</v>
      </c>
      <c r="B167" s="14" t="str">
        <f>[2]หน้าผ้า!B176</f>
        <v>MK68-000493</v>
      </c>
      <c r="C167" s="9" t="str">
        <f>[2]หน้าผ้า!E176</f>
        <v>บจก.ไลม์มาสเตอร์</v>
      </c>
      <c r="D167" s="13" t="str">
        <f>[2]หน้าผ้า!F176</f>
        <v>LMC 20 kg</v>
      </c>
      <c r="E167" s="9">
        <f>[2]หน้าผ้า!G176</f>
        <v>21</v>
      </c>
      <c r="F167" s="9">
        <f>[2]หน้าผ้า!H176</f>
        <v>34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60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ไม่</v>
      </c>
      <c r="M167" s="10">
        <f>[2]หน้าผ้า!T176</f>
        <v>22</v>
      </c>
      <c r="N167" s="9">
        <f>[2]หน้าผ้า!U176</f>
        <v>36</v>
      </c>
      <c r="O167" s="9">
        <f>[2]หน้าผ้า!V176</f>
        <v>40</v>
      </c>
      <c r="P167" s="10">
        <f>[2]หน้าผ้า!AB176</f>
        <v>195.39367372799995</v>
      </c>
      <c r="Q167" s="10">
        <f>[2]หน้าผ้า!AC176</f>
        <v>0</v>
      </c>
      <c r="R167" s="10">
        <f>[2]หน้าผ้า!AD176</f>
        <v>195.39367372799995</v>
      </c>
      <c r="S167" s="9" t="str">
        <f>[2]หน้าผ้า!Z176</f>
        <v>500กระสอบแบน</v>
      </c>
      <c r="T167" s="12">
        <f>[2]หน้าผ้า!X176</f>
        <v>45772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WSWT2125650</v>
      </c>
      <c r="AA167" s="8">
        <f>[2]หน้าผ้า!AQ176</f>
        <v>9918.7000000000007</v>
      </c>
      <c r="AB167" s="8">
        <f>[2]หน้าผ้า!AR176</f>
        <v>0</v>
      </c>
      <c r="AC167" s="8">
        <f>[2]หน้าผ้า!AS176</f>
        <v>9918.7000000000007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ห้ามขาด-ห้ามเกิน</v>
      </c>
      <c r="AG167" s="1" t="str">
        <f>[3]หน้าผ้า!DC179</f>
        <v>ผ้าขาว</v>
      </c>
      <c r="AH167" s="1" t="str">
        <f>[2]หน้าผ้า!DL176</f>
        <v>P9</v>
      </c>
      <c r="AI167" s="1">
        <f>[2]หน้าผ้า!DM176</f>
        <v>3</v>
      </c>
      <c r="AJ167" s="3">
        <f>[2]หน้าผ้า!DN176</f>
        <v>45772</v>
      </c>
      <c r="AK167" s="3">
        <f>[2]หน้าผ้า!DQ176</f>
        <v>0</v>
      </c>
      <c r="AL167" s="3">
        <f>[2]หน้าผ้า!DR176</f>
        <v>45762</v>
      </c>
      <c r="AM167" s="3">
        <f>[2]หน้าผ้า!DS176</f>
        <v>45769</v>
      </c>
      <c r="AN167" s="3">
        <f>[2]หน้าผ้า!DT176</f>
        <v>45770</v>
      </c>
      <c r="AO167" s="3">
        <f>[2]หน้าผ้า!DU176</f>
        <v>45770</v>
      </c>
      <c r="AP167" s="3">
        <f>[2]หน้าผ้า!DP176</f>
        <v>45767</v>
      </c>
      <c r="AQ167" s="3">
        <f>[2]หน้าผ้า!DW176</f>
        <v>45771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>รอART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WRWT25650/WRWT25650</v>
      </c>
      <c r="BD167" s="56">
        <f>[2]หน้าผ้า!CA176</f>
        <v>676.95127500000001</v>
      </c>
    </row>
    <row r="168" spans="1:56" ht="28.5" customHeight="1" x14ac:dyDescent="0.45">
      <c r="A168" s="3">
        <f>[2]หน้าผ้า!C177</f>
        <v>45749</v>
      </c>
      <c r="B168" s="14" t="str">
        <f>[2]หน้าผ้า!B177</f>
        <v>ใบรับคำสั่งซื้อ</v>
      </c>
      <c r="C168" s="9" t="str">
        <f>[2]หน้าผ้า!E177</f>
        <v>บจก.เอเชี่ยนเคมิคัล</v>
      </c>
      <c r="D168" s="13" t="str">
        <f>[2]หน้าผ้า!F177</f>
        <v>ไม่พิมพ์</v>
      </c>
      <c r="E168" s="9">
        <f>[2]หน้าผ้า!G177</f>
        <v>21</v>
      </c>
      <c r="F168" s="9">
        <f>[2]หน้าผ้า!H177</f>
        <v>31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60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ไม่</v>
      </c>
      <c r="M168" s="10">
        <f>[2]หน้าผ้า!T177</f>
        <v>22</v>
      </c>
      <c r="N168" s="9">
        <f>[2]หน้าผ้า!U177</f>
        <v>34</v>
      </c>
      <c r="O168" s="9">
        <f>[2]หน้าผ้า!V177</f>
        <v>40</v>
      </c>
      <c r="P168" s="10">
        <f>[2]หน้าผ้า!AB177</f>
        <v>36.9076939264</v>
      </c>
      <c r="Q168" s="10">
        <f>[2]หน้าผ้า!AC177</f>
        <v>0</v>
      </c>
      <c r="R168" s="10">
        <f>[2]หน้าผ้า!AD177</f>
        <v>36.9076939264</v>
      </c>
      <c r="S168" s="9" t="str">
        <f>[2]หน้าผ้า!Z177</f>
        <v>มัด100</v>
      </c>
      <c r="T168" s="12">
        <f>[2]หน้าผ้า!X177</f>
        <v>45756</v>
      </c>
      <c r="U168" s="11">
        <f>[2]หน้าผ้า!AA177</f>
        <v>2000</v>
      </c>
      <c r="V168" s="10">
        <f>[2]หน้าผ้า!AJ177</f>
        <v>0</v>
      </c>
      <c r="W168" s="10">
        <f>[2]หน้าผ้า!AL177</f>
        <v>2000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WSWT2125650</v>
      </c>
      <c r="AA168" s="8">
        <f>[2]หน้าผ้า!AQ177</f>
        <v>1816.1000000000001</v>
      </c>
      <c r="AB168" s="8">
        <f>[2]หน้าผ้า!AR177</f>
        <v>0</v>
      </c>
      <c r="AC168" s="8">
        <f>[2]หน้าผ้า!AS177</f>
        <v>1816.1000000000001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ห้ามขาด-ห้ามเกิน</v>
      </c>
      <c r="AG168" s="1" t="str">
        <f>[3]หน้าผ้า!DC180</f>
        <v>ผ้าขาว</v>
      </c>
      <c r="AH168" s="1" t="str">
        <f>[2]หน้าผ้า!DL177</f>
        <v>P3</v>
      </c>
      <c r="AI168" s="1">
        <f>[2]หน้าผ้า!DM177</f>
        <v>3</v>
      </c>
      <c r="AJ168" s="3">
        <f>[2]หน้าผ้า!DN177</f>
        <v>45756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45753</v>
      </c>
      <c r="AP168" s="3">
        <f>[2]หน้าผ้า!DP177</f>
        <v>45751</v>
      </c>
      <c r="AQ168" s="3">
        <f>[2]หน้าผ้า!DW177</f>
        <v>45754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ตัด</v>
      </c>
      <c r="AX168" s="2">
        <f>[2]หน้าผ้า!ED177</f>
        <v>0</v>
      </c>
      <c r="AY168" s="2" t="str">
        <f>[2]หน้าผ้า!AG177</f>
        <v>เย็น8/4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WRWT25650/WRWT25650</v>
      </c>
      <c r="BD168" s="56">
        <f>[2]หน้าผ้า!CA177</f>
        <v>123.94882499999999</v>
      </c>
    </row>
    <row r="169" spans="1:56" ht="28.5" customHeight="1" x14ac:dyDescent="0.45">
      <c r="A169" s="3">
        <f>[2]หน้าผ้า!C178</f>
        <v>45750</v>
      </c>
      <c r="B169" s="14" t="str">
        <f>[2]หน้าผ้า!B178</f>
        <v>ใบรับคำสั่งซื้อ</v>
      </c>
      <c r="C169" s="9" t="str">
        <f>[2]หน้าผ้า!E178</f>
        <v>บจก.หนองบัวฟีดมิลล์</v>
      </c>
      <c r="D169" s="13" t="str">
        <f>[2]หน้าผ้า!F178</f>
        <v>ไม่พิมพ์</v>
      </c>
      <c r="E169" s="9">
        <f>[2]หน้าผ้า!G178</f>
        <v>21</v>
      </c>
      <c r="F169" s="9">
        <f>[2]หน้าผ้า!H178</f>
        <v>38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69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ไม่</v>
      </c>
      <c r="M169" s="10">
        <f>[2]หน้าผ้า!T178</f>
        <v>22</v>
      </c>
      <c r="N169" s="9">
        <f>[2]หน้าผ้า!U178</f>
        <v>41</v>
      </c>
      <c r="O169" s="9">
        <f>[2]หน้าผ้า!V178</f>
        <v>40</v>
      </c>
      <c r="P169" s="10">
        <f>[2]หน้าผ้า!AB178</f>
        <v>222.53168396799998</v>
      </c>
      <c r="Q169" s="10">
        <f>[2]หน้าผ้า!AC178</f>
        <v>0</v>
      </c>
      <c r="R169" s="10">
        <f>[2]หน้าผ้า!AD178</f>
        <v>222.53168396799998</v>
      </c>
      <c r="S169" s="9" t="str">
        <f>[2]หน้าผ้า!Z178</f>
        <v>500กระสอบ</v>
      </c>
      <c r="T169" s="12">
        <f>[2]หน้าผ้า!X178</f>
        <v>45756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WSWT2125650</v>
      </c>
      <c r="AA169" s="8">
        <f>[2]หน้าผ้า!AQ178</f>
        <v>11036.3</v>
      </c>
      <c r="AB169" s="8">
        <f>[2]หน้าผ้า!AR178</f>
        <v>0</v>
      </c>
      <c r="AC169" s="8">
        <f>[2]หน้าผ้า!AS178</f>
        <v>11036.3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ผ้าขาว</v>
      </c>
      <c r="AH169" s="1" t="str">
        <f>[2]หน้าผ้า!DL178</f>
        <v>P3</v>
      </c>
      <c r="AI169" s="1">
        <f>[2]หน้าผ้า!DM178</f>
        <v>3</v>
      </c>
      <c r="AJ169" s="3">
        <f>[2]หน้าผ้า!DN178</f>
        <v>45756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45753</v>
      </c>
      <c r="AP169" s="3">
        <f>[2]หน้าผ้า!DP178</f>
        <v>45751</v>
      </c>
      <c r="AQ169" s="3">
        <f>[2]หน้าผ้า!DW178</f>
        <v>45754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ตัด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WRWT25650/WRWT25650</v>
      </c>
      <c r="BD169" s="56">
        <f>[2]หน้าผ้า!CA178</f>
        <v>753.2274749999998</v>
      </c>
    </row>
    <row r="170" spans="1:56" ht="28.5" customHeight="1" x14ac:dyDescent="0.45">
      <c r="A170" s="3">
        <f>[2]หน้าผ้า!C179</f>
        <v>45750</v>
      </c>
      <c r="B170" s="14" t="str">
        <f>[2]หน้าผ้า!B179</f>
        <v>ใบรับคำสั่งซื้อ</v>
      </c>
      <c r="C170" s="9" t="str">
        <f>[2]หน้าผ้า!E179</f>
        <v>บจก.หนองบัวฟีดมิลล์</v>
      </c>
      <c r="D170" s="13" t="str">
        <f>[2]หน้าผ้า!F179</f>
        <v>ไม่พิมพ์</v>
      </c>
      <c r="E170" s="9">
        <f>[2]หน้าผ้า!G179</f>
        <v>21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69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ไม่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>
        <f>[2]หน้าผ้า!X179</f>
        <v>45756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WSWT2125650</v>
      </c>
      <c r="AA170" s="8">
        <f>[2]หน้าผ้า!AQ179</f>
        <v>11036.3</v>
      </c>
      <c r="AB170" s="8">
        <f>[2]หน้าผ้า!AR179</f>
        <v>0</v>
      </c>
      <c r="AC170" s="8">
        <f>[2]หน้าผ้า!AS179</f>
        <v>11036.3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P3</v>
      </c>
      <c r="AI170" s="1">
        <f>[2]หน้าผ้า!DM179</f>
        <v>2</v>
      </c>
      <c r="AJ170" s="3">
        <f>[2]หน้าผ้า!DN179</f>
        <v>45756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45754</v>
      </c>
      <c r="AP170" s="3">
        <f>[2]หน้าผ้า!DP179</f>
        <v>45751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ตัด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WRWT25650/WRWT25650</v>
      </c>
      <c r="BD170" s="56">
        <f>[2]หน้าผ้า!CA179</f>
        <v>753.2274749999998</v>
      </c>
    </row>
    <row r="171" spans="1:56" ht="28.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บจก.หนองบัวฟีดมิลล์</v>
      </c>
      <c r="D171" s="13" t="str">
        <f>[2]หน้าผ้า!F180</f>
        <v>ไม่พิมพ์</v>
      </c>
      <c r="E171" s="9">
        <f>[2]หน้าผ้า!G180</f>
        <v>21</v>
      </c>
      <c r="F171" s="9">
        <f>[2]หน้าผ้า!H180</f>
        <v>38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69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ไม่</v>
      </c>
      <c r="M171" s="10">
        <f>[2]หน้าผ้า!T180</f>
        <v>22</v>
      </c>
      <c r="N171" s="9">
        <f>[2]หน้าผ้า!U180</f>
        <v>41</v>
      </c>
      <c r="O171" s="9">
        <f>[2]หน้าผ้า!V180</f>
        <v>40</v>
      </c>
      <c r="P171" s="10">
        <f>[2]หน้าผ้า!AB180</f>
        <v>222.53168396799998</v>
      </c>
      <c r="Q171" s="10">
        <f>[2]หน้าผ้า!AC180</f>
        <v>0</v>
      </c>
      <c r="R171" s="10">
        <f>[2]หน้าผ้า!AD180</f>
        <v>222.53168396799998</v>
      </c>
      <c r="S171" s="9" t="str">
        <f>[2]หน้าผ้า!Z180</f>
        <v>500กระสอบ</v>
      </c>
      <c r="T171" s="12">
        <f>[2]หน้าผ้า!X180</f>
        <v>45777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WSWT2125650</v>
      </c>
      <c r="AA171" s="8">
        <f>[2]หน้าผ้า!AQ180</f>
        <v>11036.3</v>
      </c>
      <c r="AB171" s="8">
        <f>[2]หน้าผ้า!AR180</f>
        <v>0</v>
      </c>
      <c r="AC171" s="8">
        <f>[2]หน้าผ้า!AS180</f>
        <v>11036.3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P3</v>
      </c>
      <c r="AI171" s="1">
        <f>[2]หน้าผ้า!DM180</f>
        <v>3</v>
      </c>
      <c r="AJ171" s="3">
        <f>[2]หน้าผ้า!DN180</f>
        <v>45777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45774</v>
      </c>
      <c r="AP171" s="3">
        <f>[2]หน้าผ้า!DP180</f>
        <v>45772</v>
      </c>
      <c r="AQ171" s="3">
        <f>[2]หน้าผ้า!DW180</f>
        <v>45775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ตัด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WRWT25650/WRWT25650</v>
      </c>
      <c r="BD171" s="56">
        <f>[2]หน้าผ้า!CA180</f>
        <v>753.2274749999998</v>
      </c>
    </row>
    <row r="172" spans="1:56" ht="28.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บจก.หนองบัวฟีดมิลล์</v>
      </c>
      <c r="D172" s="13" t="str">
        <f>[2]หน้าผ้า!F181</f>
        <v>ไม่พิมพ์</v>
      </c>
      <c r="E172" s="9">
        <f>[2]หน้าผ้า!G181</f>
        <v>21</v>
      </c>
      <c r="F172" s="9">
        <f>[2]หน้าผ้า!H181</f>
        <v>38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69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</v>
      </c>
      <c r="T172" s="12">
        <f>[2]หน้าผ้า!X181</f>
        <v>45777</v>
      </c>
      <c r="U172" s="11">
        <f>[2]หน้าผ้า!AA181</f>
        <v>10000</v>
      </c>
      <c r="V172" s="10">
        <f>[2]หน้าผ้า!AJ181</f>
        <v>0</v>
      </c>
      <c r="W172" s="10">
        <f>[2]หน้าผ้า!AL181</f>
        <v>10000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WSWT2125650</v>
      </c>
      <c r="AA172" s="8">
        <f>[2]หน้าผ้า!AQ181</f>
        <v>11036.3</v>
      </c>
      <c r="AB172" s="8">
        <f>[2]หน้าผ้า!AR181</f>
        <v>0</v>
      </c>
      <c r="AC172" s="8">
        <f>[2]หน้าผ้า!AS181</f>
        <v>11036.3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P3</v>
      </c>
      <c r="AI172" s="1">
        <f>[2]หน้าผ้า!DM181</f>
        <v>2</v>
      </c>
      <c r="AJ172" s="3">
        <f>[2]หน้าผ้า!DN181</f>
        <v>45777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45775</v>
      </c>
      <c r="AP172" s="3">
        <f>[2]หน้าผ้า!DP181</f>
        <v>45772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ตัด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WRWT25650/WRWT25650</v>
      </c>
      <c r="BD172" s="56">
        <f>[2]หน้าผ้า!CA181</f>
        <v>753.2274749999998</v>
      </c>
    </row>
    <row r="173" spans="1:56" ht="28.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21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67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WSWT2125650</v>
      </c>
      <c r="AA173" s="8">
        <f>[2]หน้าผ้า!AQ182</f>
        <v>55880</v>
      </c>
      <c r="AB173" s="8">
        <f>[2]หน้าผ้า!AR182</f>
        <v>0</v>
      </c>
      <c r="AC173" s="8">
        <f>[2]หน้าผ้า!AS182</f>
        <v>55880</v>
      </c>
      <c r="AD173" s="8">
        <f>[2]หน้าผ้า!AT182</f>
        <v>0</v>
      </c>
      <c r="AE173" s="8">
        <f>[2]หน้าผ้า!AU182</f>
        <v>0</v>
      </c>
      <c r="AF173" s="8" t="str">
        <f>[2]หน้าผ้า!AI182</f>
        <v>ระบุในSD</v>
      </c>
      <c r="AG173" s="1" t="str">
        <f>[3]หน้าผ้า!DC185</f>
        <v>รอตัด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WRWT25650/WRWT25650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21</v>
      </c>
      <c r="F174" s="9">
        <f>[2]หน้าผ้า!H183</f>
        <v>37</v>
      </c>
      <c r="G174" s="9" t="str">
        <f>[2]หน้าผ้า!I183</f>
        <v>ขาวแถบใส5</v>
      </c>
      <c r="H174" s="9">
        <f>[2]หน้าผ้า!J183</f>
        <v>0</v>
      </c>
      <c r="I174" s="9">
        <f>[2]หน้าผ้า!L183</f>
        <v>67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WSWTSCL052125650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รอตัด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WRWT25650/WRCL25680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21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83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WSWT2125800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>
        <f>[2]หน้าผ้า!DM184</f>
        <v>0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WRWT210800/WRWT25800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45743</v>
      </c>
      <c r="B176" s="14" t="str">
        <f>[2]หน้าผ้า!B185</f>
        <v>MK68-000462</v>
      </c>
      <c r="C176" s="9" t="str">
        <f>[2]หน้าผ้า!E185</f>
        <v>บจก.เอสพีเอ็ม อาหารสัตว์</v>
      </c>
      <c r="D176" s="13" t="str">
        <f>[2]หน้าผ้า!F185</f>
        <v>มาซูฟีด ซี042</v>
      </c>
      <c r="E176" s="9">
        <f>[2]หน้าผ้า!G185</f>
        <v>21</v>
      </c>
      <c r="F176" s="9">
        <f>[2]หน้าผ้า!H185</f>
        <v>38</v>
      </c>
      <c r="G176" s="9" t="str">
        <f>[2]หน้าผ้า!I185</f>
        <v>ขาว</v>
      </c>
      <c r="H176" s="9" t="str">
        <f>[2]หน้าผ้า!J185</f>
        <v>ด้าน</v>
      </c>
      <c r="I176" s="9">
        <f>[2]หน้าผ้า!L185</f>
        <v>102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>
        <f>[2]หน้าผ้า!T185</f>
        <v>22</v>
      </c>
      <c r="N176" s="9">
        <f>[2]หน้าผ้า!U185</f>
        <v>40</v>
      </c>
      <c r="O176" s="9">
        <f>[2]หน้าผ้า!V185</f>
        <v>40</v>
      </c>
      <c r="P176" s="10">
        <f>[2]หน้าผ้า!AB185</f>
        <v>65.13122457599998</v>
      </c>
      <c r="Q176" s="10">
        <f>[2]หน้าผ้า!AC185</f>
        <v>0</v>
      </c>
      <c r="R176" s="10">
        <f>[2]หน้าผ้า!AD185</f>
        <v>65.13122457599998</v>
      </c>
      <c r="S176" s="9" t="str">
        <f>[2]หน้าผ้า!Z185</f>
        <v>500กระสอบแบน</v>
      </c>
      <c r="T176" s="12">
        <f>[2]หน้าผ้า!X185</f>
        <v>45752</v>
      </c>
      <c r="U176" s="11">
        <f>[2]หน้าผ้า!AA185</f>
        <v>3000</v>
      </c>
      <c r="V176" s="10">
        <f>[2]หน้าผ้า!AJ185</f>
        <v>0</v>
      </c>
      <c r="W176" s="10">
        <f>[2]หน้าผ้า!AL185</f>
        <v>3000</v>
      </c>
      <c r="X176" s="10">
        <f>[2]หน้าผ้า!AM185</f>
        <v>3000</v>
      </c>
      <c r="Y176" s="10">
        <f>[2]หน้าผ้า!AN185</f>
        <v>0</v>
      </c>
      <c r="Z176" s="9" t="str">
        <f>[2]หน้าผ้า!AO185</f>
        <v>WSWT2121670SM</v>
      </c>
      <c r="AA176" s="8">
        <f>[2]หน้าผ้า!AQ185</f>
        <v>0</v>
      </c>
      <c r="AB176" s="8">
        <f>[2]หน้าผ้า!AR185</f>
        <v>0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รอตัด</v>
      </c>
      <c r="AH176" s="1" t="str">
        <f>[2]หน้าผ้า!DL185</f>
        <v>P8</v>
      </c>
      <c r="AI176" s="1">
        <f>[2]หน้าผ้า!DM185</f>
        <v>4</v>
      </c>
      <c r="AJ176" s="3">
        <f>[2]หน้าผ้า!DN185</f>
        <v>45752</v>
      </c>
      <c r="AK176" s="3">
        <f>[2]หน้าผ้า!DQ185</f>
        <v>45748</v>
      </c>
      <c r="AL176" s="3">
        <f>[2]หน้าผ้า!DR185</f>
        <v>45742</v>
      </c>
      <c r="AM176" s="3">
        <f>[2]หน้าผ้า!DS185</f>
        <v>45749</v>
      </c>
      <c r="AN176" s="3">
        <f>[2]หน้าผ้า!DT185</f>
        <v>45750</v>
      </c>
      <c r="AO176" s="3">
        <f>[2]หน้าผ้า!DU185</f>
        <v>45750</v>
      </c>
      <c r="AP176" s="3">
        <f>[2]หน้าผ้า!DP185</f>
        <v>45747</v>
      </c>
      <c r="AQ176" s="3">
        <f>[2]หน้าผ้า!DW185</f>
        <v>45751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WRWT21670/WRWT21670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45740</v>
      </c>
      <c r="B177" s="14" t="str">
        <f>[2]หน้าผ้า!B186</f>
        <v>MK68-000449</v>
      </c>
      <c r="C177" s="9" t="str">
        <f>[2]หน้าผ้า!E186</f>
        <v>บจก.หนองบัว อโกรฟอร์ไลด์</v>
      </c>
      <c r="D177" s="13" t="str">
        <f>[2]หน้าผ้า!F186</f>
        <v>โอดิน 202</v>
      </c>
      <c r="E177" s="9">
        <f>[2]หน้าผ้า!G186</f>
        <v>21</v>
      </c>
      <c r="F177" s="9">
        <f>[2]หน้าผ้า!H186</f>
        <v>37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100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22</v>
      </c>
      <c r="N177" s="9">
        <f>[2]หน้าผ้า!U186</f>
        <v>40</v>
      </c>
      <c r="O177" s="9">
        <f>[2]หน้าผ้า!V186</f>
        <v>40</v>
      </c>
      <c r="P177" s="10">
        <f>[2]หน้าผ้า!AB186</f>
        <v>108.55204095999999</v>
      </c>
      <c r="Q177" s="10">
        <f>[2]หน้าผ้า!AC186</f>
        <v>0</v>
      </c>
      <c r="R177" s="10">
        <f>[2]หน้าผ้า!AD186</f>
        <v>108.55204095999999</v>
      </c>
      <c r="S177" s="9" t="str">
        <f>[2]หน้าผ้า!Z186</f>
        <v xml:space="preserve">300กระสอบแบนเต็มใบ </v>
      </c>
      <c r="T177" s="12">
        <f>[2]หน้าผ้า!X186</f>
        <v>45752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5677</v>
      </c>
      <c r="Y177" s="10">
        <f>[2]หน้าผ้า!AN186</f>
        <v>0</v>
      </c>
      <c r="Z177" s="9" t="str">
        <f>[2]หน้าผ้า!AO186</f>
        <v>WSWT2121670SM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P8</v>
      </c>
      <c r="AI177" s="1">
        <f>[2]หน้าผ้า!DM186</f>
        <v>4</v>
      </c>
      <c r="AJ177" s="3">
        <f>[2]หน้าผ้า!DN186</f>
        <v>45752</v>
      </c>
      <c r="AK177" s="3">
        <f>[2]หน้าผ้า!DQ186</f>
        <v>45748</v>
      </c>
      <c r="AL177" s="3">
        <f>[2]หน้าผ้า!DR186</f>
        <v>45742</v>
      </c>
      <c r="AM177" s="3">
        <f>[2]หน้าผ้า!DS186</f>
        <v>45749</v>
      </c>
      <c r="AN177" s="3">
        <f>[2]หน้าผ้า!DT186</f>
        <v>45750</v>
      </c>
      <c r="AO177" s="3">
        <f>[2]หน้าผ้า!DU186</f>
        <v>45750</v>
      </c>
      <c r="AP177" s="3">
        <f>[2]หน้าผ้า!DP186</f>
        <v>45747</v>
      </c>
      <c r="AQ177" s="3">
        <f>[2]หน้าผ้า!DW186</f>
        <v>45751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WRWT21670/WRWT21670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45693</v>
      </c>
      <c r="B178" s="14" t="str">
        <f>[2]หน้าผ้า!B187</f>
        <v>MK68-000184</v>
      </c>
      <c r="C178" s="9" t="str">
        <f>[2]หน้าผ้า!E187</f>
        <v>บจก.เอพีเอ็ม อะโกร</v>
      </c>
      <c r="D178" s="13" t="str">
        <f>[2]หน้าผ้า!F187</f>
        <v>โมโม่ 4133</v>
      </c>
      <c r="E178" s="9">
        <f>[2]หน้าผ้า!G187</f>
        <v>21</v>
      </c>
      <c r="F178" s="9">
        <f>[2]หน้าผ้า!H187</f>
        <v>40</v>
      </c>
      <c r="G178" s="9" t="str">
        <f>[2]หน้าผ้า!I187</f>
        <v>ขาว</v>
      </c>
      <c r="H178" s="9" t="str">
        <f>[2]หน้าผ้า!J187</f>
        <v>ใส</v>
      </c>
      <c r="I178" s="9">
        <f>[2]หน้าผ้า!L187</f>
        <v>108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จับจีบ</v>
      </c>
      <c r="M178" s="10">
        <f>[2]หน้าผ้า!T187</f>
        <v>22</v>
      </c>
      <c r="N178" s="9">
        <f>[2]หน้าผ้า!U187</f>
        <v>42</v>
      </c>
      <c r="O178" s="9">
        <f>[2]หน้าผ้า!V187</f>
        <v>40</v>
      </c>
      <c r="P178" s="10">
        <f>[2]หน้าผ้า!AB187</f>
        <v>0.43312264343039991</v>
      </c>
      <c r="Q178" s="10">
        <f>[2]หน้าผ้า!AC187</f>
        <v>0</v>
      </c>
      <c r="R178" s="10">
        <f>[2]หน้าผ้า!AD187</f>
        <v>0.43312264343039991</v>
      </c>
      <c r="S178" s="9" t="str">
        <f>[2]หน้าผ้า!Z187</f>
        <v>500กระสอบแบน</v>
      </c>
      <c r="T178" s="12">
        <f>[2]หน้าผ้า!X187</f>
        <v>45754</v>
      </c>
      <c r="U178" s="11">
        <f>[2]หน้าผ้า!AA187</f>
        <v>5000</v>
      </c>
      <c r="V178" s="10">
        <f>[2]หน้าผ้า!AJ187</f>
        <v>4981</v>
      </c>
      <c r="W178" s="10">
        <f>[2]หน้าผ้า!AL187</f>
        <v>19</v>
      </c>
      <c r="X178" s="10">
        <f>[2]หน้าผ้า!AM187</f>
        <v>5398</v>
      </c>
      <c r="Y178" s="10">
        <f>[2]หน้าผ้า!AN187</f>
        <v>0</v>
      </c>
      <c r="Z178" s="9" t="str">
        <f>[2]หน้าผ้า!AO187</f>
        <v>WSWT2121670SM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รอตัด</v>
      </c>
      <c r="AH178" s="1" t="str">
        <f>[2]หน้าผ้า!DL187</f>
        <v>P8</v>
      </c>
      <c r="AI178" s="1">
        <f>[2]หน้าผ้า!DM187</f>
        <v>4</v>
      </c>
      <c r="AJ178" s="3">
        <f>[2]หน้าผ้า!DN187</f>
        <v>45754</v>
      </c>
      <c r="AK178" s="3">
        <f>[2]หน้าผ้า!DQ187</f>
        <v>45750</v>
      </c>
      <c r="AL178" s="3">
        <f>[2]หน้าผ้า!DR187</f>
        <v>45744</v>
      </c>
      <c r="AM178" s="3">
        <f>[2]หน้าผ้า!DS187</f>
        <v>45751</v>
      </c>
      <c r="AN178" s="3">
        <f>[2]หน้าผ้า!DT187</f>
        <v>45752</v>
      </c>
      <c r="AO178" s="3">
        <f>[2]หน้าผ้า!DU187</f>
        <v>45752</v>
      </c>
      <c r="AP178" s="3">
        <f>[2]หน้าผ้า!DP187</f>
        <v>45749</v>
      </c>
      <c r="AQ178" s="3">
        <f>[2]หน้าผ้า!DW187</f>
        <v>45753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WRWT21670/WRWT21670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45741</v>
      </c>
      <c r="B179" s="14" t="str">
        <f>[2]หน้าผ้า!B188</f>
        <v>MK68-000453</v>
      </c>
      <c r="C179" s="9" t="str">
        <f>[2]หน้าผ้า!E188</f>
        <v>บจก.เอ็นบี ดิสทริบิวชั่น</v>
      </c>
      <c r="D179" s="13" t="str">
        <f>[2]หน้าผ้า!F188</f>
        <v>การ์เซียส์ฟิช 111M</v>
      </c>
      <c r="E179" s="9">
        <f>[2]หน้าผ้า!G188</f>
        <v>21</v>
      </c>
      <c r="F179" s="9">
        <f>[2]หน้าผ้า!H188</f>
        <v>37</v>
      </c>
      <c r="G179" s="9" t="str">
        <f>[2]หน้าผ้า!I188</f>
        <v>ขาว</v>
      </c>
      <c r="H179" s="9" t="str">
        <f>[2]หน้าผ้า!J188</f>
        <v>ใส</v>
      </c>
      <c r="I179" s="9">
        <f>[2]หน้าผ้า!L188</f>
        <v>100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>
        <f>[2]หน้าผ้า!T188</f>
        <v>22</v>
      </c>
      <c r="N179" s="9">
        <f>[2]หน้าผ้า!U188</f>
        <v>40</v>
      </c>
      <c r="O179" s="9">
        <f>[2]หน้าผ้า!V188</f>
        <v>40</v>
      </c>
      <c r="P179" s="10">
        <f>[2]หน้าผ้า!AB188</f>
        <v>108.55204095999999</v>
      </c>
      <c r="Q179" s="10">
        <f>[2]หน้าผ้า!AC188</f>
        <v>0</v>
      </c>
      <c r="R179" s="10">
        <f>[2]หน้าผ้า!AD188</f>
        <v>108.55204095999999</v>
      </c>
      <c r="S179" s="9" t="str">
        <f>[2]หน้าผ้า!Z188</f>
        <v xml:space="preserve">300กระสอบแบนเต็มใบ </v>
      </c>
      <c r="T179" s="12">
        <f>[2]หน้าผ้า!X188</f>
        <v>45755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5400</v>
      </c>
      <c r="Y179" s="10">
        <f>[2]หน้าผ้า!AN188</f>
        <v>0</v>
      </c>
      <c r="Z179" s="9" t="str">
        <f>[2]หน้าผ้า!AO188</f>
        <v>WSWT2121670SM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P8</v>
      </c>
      <c r="AI179" s="1">
        <f>[2]หน้าผ้า!DM188</f>
        <v>4</v>
      </c>
      <c r="AJ179" s="3">
        <f>[2]หน้าผ้า!DN188</f>
        <v>45755</v>
      </c>
      <c r="AK179" s="3">
        <f>[2]หน้าผ้า!DQ188</f>
        <v>45751</v>
      </c>
      <c r="AL179" s="3">
        <f>[2]หน้าผ้า!DR188</f>
        <v>45745</v>
      </c>
      <c r="AM179" s="3">
        <f>[2]หน้าผ้า!DS188</f>
        <v>45752</v>
      </c>
      <c r="AN179" s="3">
        <f>[2]หน้าผ้า!DT188</f>
        <v>45753</v>
      </c>
      <c r="AO179" s="3">
        <f>[2]หน้าผ้า!DU188</f>
        <v>45753</v>
      </c>
      <c r="AP179" s="3">
        <f>[2]หน้าผ้า!DP188</f>
        <v>45750</v>
      </c>
      <c r="AQ179" s="3">
        <f>[2]หน้าผ้า!DW188</f>
        <v>45754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 t="str">
        <f>[2]หน้าผ้า!ED188</f>
        <v xml:space="preserve"> / 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WRWT21670/WRWT21670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45741</v>
      </c>
      <c r="B180" s="14" t="str">
        <f>[2]หน้าผ้า!B189</f>
        <v>MK68-000453</v>
      </c>
      <c r="C180" s="9" t="str">
        <f>[2]หน้าผ้า!E189</f>
        <v>บจก.เอ็นบี ดิสทริบิวชั่น</v>
      </c>
      <c r="D180" s="13" t="str">
        <f>[2]หน้าผ้า!F189</f>
        <v>กัสโซ่ฟีด 101-102</v>
      </c>
      <c r="E180" s="9">
        <f>[2]หน้าผ้า!G189</f>
        <v>21</v>
      </c>
      <c r="F180" s="9">
        <f>[2]หน้าผ้า!H189</f>
        <v>37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100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>
        <f>[2]หน้าผ้า!T189</f>
        <v>22</v>
      </c>
      <c r="N180" s="9">
        <f>[2]หน้าผ้า!U189</f>
        <v>40</v>
      </c>
      <c r="O180" s="9">
        <f>[2]หน้าผ้า!V189</f>
        <v>40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45755</v>
      </c>
      <c r="U180" s="11">
        <f>[2]หน้าผ้า!AA189</f>
        <v>5000</v>
      </c>
      <c r="V180" s="10">
        <f>[2]หน้าผ้า!AJ189</f>
        <v>5225</v>
      </c>
      <c r="W180" s="10">
        <f>[2]หน้าผ้า!AL189</f>
        <v>0</v>
      </c>
      <c r="X180" s="10">
        <f>[2]หน้าผ้า!AM189</f>
        <v>5400</v>
      </c>
      <c r="Y180" s="10">
        <f>[2]หน้าผ้า!AN189</f>
        <v>0</v>
      </c>
      <c r="Z180" s="9" t="str">
        <f>[2]หน้าผ้า!AO189</f>
        <v>WSWT2121670SM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รอตัด</v>
      </c>
      <c r="AH180" s="1" t="str">
        <f>[2]หน้าผ้า!DL189</f>
        <v>P8</v>
      </c>
      <c r="AI180" s="1">
        <f>[2]หน้าผ้า!DM189</f>
        <v>4</v>
      </c>
      <c r="AJ180" s="3">
        <f>[2]หน้าผ้า!DN189</f>
        <v>45755</v>
      </c>
      <c r="AK180" s="3">
        <f>[2]หน้าผ้า!DQ189</f>
        <v>45751</v>
      </c>
      <c r="AL180" s="3">
        <f>[2]หน้าผ้า!DR189</f>
        <v>45745</v>
      </c>
      <c r="AM180" s="3">
        <f>[2]หน้าผ้า!DS189</f>
        <v>45752</v>
      </c>
      <c r="AN180" s="3">
        <f>[2]หน้าผ้า!DT189</f>
        <v>45753</v>
      </c>
      <c r="AO180" s="3">
        <f>[2]หน้าผ้า!DU189</f>
        <v>45753</v>
      </c>
      <c r="AP180" s="3">
        <f>[2]หน้าผ้า!DP189</f>
        <v>45750</v>
      </c>
      <c r="AQ180" s="3">
        <f>[2]หน้าผ้า!DW189</f>
        <v>45754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WRWT21670/WRWT21670</v>
      </c>
      <c r="BD180" s="56">
        <f>[2]หน้าผ้า!CA189</f>
        <v>0</v>
      </c>
    </row>
    <row r="181" spans="1:56" ht="28.5" customHeight="1" x14ac:dyDescent="0.45">
      <c r="A181" s="3">
        <f>[2]หน้าผ้า!C190</f>
        <v>45741</v>
      </c>
      <c r="B181" s="14" t="str">
        <f>[2]หน้าผ้า!B190</f>
        <v>MK68-000454</v>
      </c>
      <c r="C181" s="9" t="str">
        <f>[2]หน้าผ้า!E190</f>
        <v>บจก.เอ็นบี ดิสทริบิวชั่น</v>
      </c>
      <c r="D181" s="13" t="str">
        <f>[2]หน้าผ้า!F190</f>
        <v>กัสโซ่ฟีด 103SML</v>
      </c>
      <c r="E181" s="9">
        <f>[2]หน้าผ้า!G190</f>
        <v>21</v>
      </c>
      <c r="F181" s="9">
        <f>[2]หน้าผ้า!H190</f>
        <v>37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100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22</v>
      </c>
      <c r="N181" s="9">
        <f>[2]หน้าผ้า!U190</f>
        <v>40</v>
      </c>
      <c r="O181" s="9">
        <f>[2]หน้าผ้า!V190</f>
        <v>40</v>
      </c>
      <c r="P181" s="10">
        <f>[2]หน้าผ้า!AB190</f>
        <v>108.55204095999999</v>
      </c>
      <c r="Q181" s="10">
        <f>[2]หน้าผ้า!AC190</f>
        <v>0</v>
      </c>
      <c r="R181" s="10">
        <f>[2]หน้าผ้า!AD190</f>
        <v>108.55204095999999</v>
      </c>
      <c r="S181" s="9" t="str">
        <f>[2]หน้าผ้า!Z190</f>
        <v xml:space="preserve">300กระสอบแบนเต็มใบ </v>
      </c>
      <c r="T181" s="12">
        <f>[2]หน้าผ้า!X190</f>
        <v>45755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5600</v>
      </c>
      <c r="Y181" s="10">
        <f>[2]หน้าผ้า!AN190</f>
        <v>0</v>
      </c>
      <c r="Z181" s="9" t="str">
        <f>[2]หน้าผ้า!AO190</f>
        <v>WSWT2121670SM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P8</v>
      </c>
      <c r="AI181" s="1">
        <f>[2]หน้าผ้า!DM190</f>
        <v>4</v>
      </c>
      <c r="AJ181" s="3">
        <f>[2]หน้าผ้า!DN190</f>
        <v>45755</v>
      </c>
      <c r="AK181" s="3">
        <f>[2]หน้าผ้า!DQ190</f>
        <v>45751</v>
      </c>
      <c r="AL181" s="3">
        <f>[2]หน้าผ้า!DR190</f>
        <v>45745</v>
      </c>
      <c r="AM181" s="3">
        <f>[2]หน้าผ้า!DS190</f>
        <v>45752</v>
      </c>
      <c r="AN181" s="3">
        <f>[2]หน้าผ้า!DT190</f>
        <v>45753</v>
      </c>
      <c r="AO181" s="3">
        <f>[2]หน้าผ้า!DU190</f>
        <v>45753</v>
      </c>
      <c r="AP181" s="3">
        <f>[2]หน้าผ้า!DP190</f>
        <v>45750</v>
      </c>
      <c r="AQ181" s="3">
        <f>[2]หน้าผ้า!DW190</f>
        <v>45754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 xml:space="preserve"> /</v>
      </c>
      <c r="AY181" s="2" t="str">
        <f>[2]หน้าผ้า!AG190</f>
        <v>ขอก่อน1000ไป5/4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WRWT21670/WRWT21670</v>
      </c>
      <c r="BD181" s="56">
        <f>[2]หน้าผ้า!CA190</f>
        <v>0</v>
      </c>
    </row>
    <row r="182" spans="1:56" ht="28.5" customHeight="1" x14ac:dyDescent="0.45">
      <c r="A182" s="3">
        <f>[2]หน้าผ้า!C191</f>
        <v>45741</v>
      </c>
      <c r="B182" s="14" t="str">
        <f>[2]หน้าผ้า!B191</f>
        <v>MK68-000454</v>
      </c>
      <c r="C182" s="9" t="str">
        <f>[2]หน้าผ้า!E191</f>
        <v>บจก.เอ็นบี ดิสทริบิวชั่น</v>
      </c>
      <c r="D182" s="13" t="str">
        <f>[2]หน้าผ้า!F191</f>
        <v>NB FISH 103L</v>
      </c>
      <c r="E182" s="9">
        <f>[2]หน้าผ้า!G191</f>
        <v>21</v>
      </c>
      <c r="F182" s="9">
        <f>[2]หน้าผ้า!H191</f>
        <v>37</v>
      </c>
      <c r="G182" s="9" t="str">
        <f>[2]หน้าผ้า!I191</f>
        <v>ขาว</v>
      </c>
      <c r="H182" s="9" t="str">
        <f>[2]หน้าผ้า!J191</f>
        <v>ใส</v>
      </c>
      <c r="I182" s="9">
        <f>[2]หน้าผ้า!L191</f>
        <v>100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>
        <f>[2]หน้าผ้า!T191</f>
        <v>22</v>
      </c>
      <c r="N182" s="9">
        <f>[2]หน้าผ้า!U191</f>
        <v>40</v>
      </c>
      <c r="O182" s="9">
        <f>[2]หน้าผ้า!V191</f>
        <v>40</v>
      </c>
      <c r="P182" s="10">
        <f>[2]หน้าผ้า!AB191</f>
        <v>108.55204095999999</v>
      </c>
      <c r="Q182" s="10">
        <f>[2]หน้าผ้า!AC191</f>
        <v>0</v>
      </c>
      <c r="R182" s="10">
        <f>[2]หน้าผ้า!AD191</f>
        <v>108.55204095999999</v>
      </c>
      <c r="S182" s="9" t="str">
        <f>[2]หน้าผ้า!Z191</f>
        <v xml:space="preserve">300กระสอบแบนเต็มใบ </v>
      </c>
      <c r="T182" s="12">
        <f>[2]หน้าผ้า!X191</f>
        <v>45755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WSWT2121670SM</v>
      </c>
      <c r="AA182" s="8">
        <f>[2]หน้าผ้า!AQ191</f>
        <v>5378.4500000000007</v>
      </c>
      <c r="AB182" s="8">
        <f>[2]หน้าผ้า!AR191</f>
        <v>5378.4500000000007</v>
      </c>
      <c r="AC182" s="8">
        <f>[2]หน้าผ้า!AS191</f>
        <v>0</v>
      </c>
      <c r="AD182" s="8">
        <f>[2]หน้าผ้า!AT191</f>
        <v>5378.4500000000007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P8</v>
      </c>
      <c r="AI182" s="1">
        <f>[2]หน้าผ้า!DM191</f>
        <v>4</v>
      </c>
      <c r="AJ182" s="3">
        <f>[2]หน้าผ้า!DN191</f>
        <v>45755</v>
      </c>
      <c r="AK182" s="3">
        <f>[2]หน้าผ้า!DQ191</f>
        <v>45751</v>
      </c>
      <c r="AL182" s="3">
        <f>[2]หน้าผ้า!DR191</f>
        <v>45745</v>
      </c>
      <c r="AM182" s="3">
        <f>[2]หน้าผ้า!DS191</f>
        <v>45752</v>
      </c>
      <c r="AN182" s="3">
        <f>[2]หน้าผ้า!DT191</f>
        <v>45753</v>
      </c>
      <c r="AO182" s="3">
        <f>[2]หน้าผ้า!DU191</f>
        <v>45753</v>
      </c>
      <c r="AP182" s="3">
        <f>[2]หน้าผ้า!DP191</f>
        <v>45750</v>
      </c>
      <c r="AQ182" s="3">
        <f>[2]หน้าผ้า!DW191</f>
        <v>45754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งานเคลือบ+พิมพ์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WRWT21670/WRWT21670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45741</v>
      </c>
      <c r="B183" s="14" t="str">
        <f>[2]หน้าผ้า!B192</f>
        <v>MK68-000455</v>
      </c>
      <c r="C183" s="9" t="str">
        <f>[2]หน้าผ้า!E192</f>
        <v>บจก.เอ็นบี ดิสทริบิวชั่น</v>
      </c>
      <c r="D183" s="13" t="str">
        <f>[2]หน้าผ้า!F192</f>
        <v>การ์เซียส์ฟิช 112</v>
      </c>
      <c r="E183" s="9">
        <f>[2]หน้าผ้า!G192</f>
        <v>21</v>
      </c>
      <c r="F183" s="9">
        <f>[2]หน้าผ้า!H192</f>
        <v>37</v>
      </c>
      <c r="G183" s="9" t="str">
        <f>[2]หน้าผ้า!I192</f>
        <v>ขาว</v>
      </c>
      <c r="H183" s="9" t="str">
        <f>[2]หน้าผ้า!J192</f>
        <v>ใส</v>
      </c>
      <c r="I183" s="9">
        <f>[2]หน้าผ้า!L192</f>
        <v>100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22</v>
      </c>
      <c r="N183" s="9">
        <f>[2]หน้าผ้า!U192</f>
        <v>40</v>
      </c>
      <c r="O183" s="9">
        <f>[2]หน้าผ้า!V192</f>
        <v>40</v>
      </c>
      <c r="P183" s="10">
        <f>[2]หน้าผ้า!AB192</f>
        <v>108.55204095999999</v>
      </c>
      <c r="Q183" s="10">
        <f>[2]หน้าผ้า!AC192</f>
        <v>0</v>
      </c>
      <c r="R183" s="10">
        <f>[2]หน้าผ้า!AD192</f>
        <v>108.55204095999999</v>
      </c>
      <c r="S183" s="9" t="str">
        <f>[2]หน้าผ้า!Z192</f>
        <v xml:space="preserve">300กระสอบแบนเต็มใบ </v>
      </c>
      <c r="T183" s="12">
        <f>[2]หน้าผ้า!X192</f>
        <v>45755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5400</v>
      </c>
      <c r="Y183" s="10">
        <f>[2]หน้าผ้า!AN192</f>
        <v>0</v>
      </c>
      <c r="Z183" s="9" t="str">
        <f>[2]หน้าผ้า!AO192</f>
        <v>WSWT2121670SM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P8</v>
      </c>
      <c r="AI183" s="1">
        <f>[2]หน้าผ้า!DM192</f>
        <v>4</v>
      </c>
      <c r="AJ183" s="3">
        <f>[2]หน้าผ้า!DN192</f>
        <v>45755</v>
      </c>
      <c r="AK183" s="3">
        <f>[2]หน้าผ้า!DQ192</f>
        <v>45751</v>
      </c>
      <c r="AL183" s="3">
        <f>[2]หน้าผ้า!DR192</f>
        <v>45745</v>
      </c>
      <c r="AM183" s="3">
        <f>[2]หน้าผ้า!DS192</f>
        <v>45752</v>
      </c>
      <c r="AN183" s="3">
        <f>[2]หน้าผ้า!DT192</f>
        <v>45753</v>
      </c>
      <c r="AO183" s="3">
        <f>[2]หน้าผ้า!DU192</f>
        <v>45753</v>
      </c>
      <c r="AP183" s="3">
        <f>[2]หน้าผ้า!DP192</f>
        <v>45750</v>
      </c>
      <c r="AQ183" s="3">
        <f>[2]หน้าผ้า!DW192</f>
        <v>45754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งานเคลือบ+พิมพ์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WRWT21670/WRWT21670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45741</v>
      </c>
      <c r="B184" s="14" t="str">
        <f>[2]หน้าผ้า!B193</f>
        <v>MK68-000455</v>
      </c>
      <c r="C184" s="9" t="str">
        <f>[2]หน้าผ้า!E193</f>
        <v>บจก.เอ็นบี ดิสทริบิวชั่น</v>
      </c>
      <c r="D184" s="13" t="str">
        <f>[2]หน้าผ้า!F193</f>
        <v>NB Proplus 888M</v>
      </c>
      <c r="E184" s="9">
        <f>[2]หน้าผ้า!G193</f>
        <v>21</v>
      </c>
      <c r="F184" s="9">
        <f>[2]หน้าผ้า!H193</f>
        <v>37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100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>
        <f>[2]หน้าผ้า!T193</f>
        <v>22</v>
      </c>
      <c r="N184" s="9">
        <f>[2]หน้าผ้า!U193</f>
        <v>40</v>
      </c>
      <c r="O184" s="9">
        <f>[2]หน้าผ้า!V193</f>
        <v>40</v>
      </c>
      <c r="P184" s="10">
        <f>[2]หน้าผ้า!AB193</f>
        <v>108.55204095999999</v>
      </c>
      <c r="Q184" s="10">
        <f>[2]หน้าผ้า!AC193</f>
        <v>0</v>
      </c>
      <c r="R184" s="10">
        <f>[2]หน้าผ้า!AD193</f>
        <v>108.55204095999999</v>
      </c>
      <c r="S184" s="9" t="str">
        <f>[2]หน้าผ้า!Z193</f>
        <v xml:space="preserve">300กระสอบแบนเต็มใบ </v>
      </c>
      <c r="T184" s="12">
        <f>[2]หน้าผ้า!X193</f>
        <v>45755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WSWT2121670SM</v>
      </c>
      <c r="AA184" s="8">
        <f>[2]หน้าผ้า!AQ193</f>
        <v>5378.4500000000007</v>
      </c>
      <c r="AB184" s="8">
        <f>[2]หน้าผ้า!AR193</f>
        <v>5378.4500000000007</v>
      </c>
      <c r="AC184" s="8">
        <f>[2]หน้าผ้า!AS193</f>
        <v>0</v>
      </c>
      <c r="AD184" s="8">
        <f>[2]หน้าผ้า!AT193</f>
        <v>5378.4500000000007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รอแบบ</v>
      </c>
      <c r="AH184" s="1" t="str">
        <f>[2]หน้าผ้า!DL193</f>
        <v>P8</v>
      </c>
      <c r="AI184" s="1">
        <f>[2]หน้าผ้า!DM193</f>
        <v>4</v>
      </c>
      <c r="AJ184" s="3">
        <f>[2]หน้าผ้า!DN193</f>
        <v>45755</v>
      </c>
      <c r="AK184" s="3">
        <f>[2]หน้าผ้า!DQ193</f>
        <v>45751</v>
      </c>
      <c r="AL184" s="3">
        <f>[2]หน้าผ้า!DR193</f>
        <v>45745</v>
      </c>
      <c r="AM184" s="3">
        <f>[2]หน้าผ้า!DS193</f>
        <v>45752</v>
      </c>
      <c r="AN184" s="3">
        <f>[2]หน้าผ้า!DT193</f>
        <v>45753</v>
      </c>
      <c r="AO184" s="3">
        <f>[2]หน้าผ้า!DU193</f>
        <v>45753</v>
      </c>
      <c r="AP184" s="3">
        <f>[2]หน้าผ้า!DP193</f>
        <v>45750</v>
      </c>
      <c r="AQ184" s="3">
        <f>[2]หน้าผ้า!DW193</f>
        <v>45754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WRWT21670/WRWT21670</v>
      </c>
      <c r="BD184" s="56">
        <f>[2]หน้าผ้า!CA193</f>
        <v>0</v>
      </c>
    </row>
    <row r="185" spans="1:56" ht="28.5" customHeight="1" x14ac:dyDescent="0.45">
      <c r="A185" s="3">
        <f>[2]หน้าผ้า!C194</f>
        <v>45749</v>
      </c>
      <c r="B185" s="14" t="str">
        <f>[2]หน้าผ้า!B194</f>
        <v>MK68-000471</v>
      </c>
      <c r="C185" s="9" t="str">
        <f>[2]หน้าผ้า!E194</f>
        <v>คุณนพวินทร์ รัตนเศรษฐ์เมธา</v>
      </c>
      <c r="D185" s="13" t="str">
        <f>[2]หน้าผ้า!F194</f>
        <v>ลุงนัย ฟาร์ม 101</v>
      </c>
      <c r="E185" s="9">
        <f>[2]หน้าผ้า!G194</f>
        <v>21</v>
      </c>
      <c r="F185" s="9">
        <f>[2]หน้าผ้า!H194</f>
        <v>37</v>
      </c>
      <c r="G185" s="9" t="str">
        <f>[2]หน้าผ้า!I194</f>
        <v>ขาว</v>
      </c>
      <c r="H185" s="9" t="str">
        <f>[2]หน้าผ้า!J194</f>
        <v>ด้าน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</v>
      </c>
      <c r="T185" s="12">
        <f>[2]หน้าผ้า!X194</f>
        <v>45757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WSWT2121670SM</v>
      </c>
      <c r="AA185" s="8">
        <f>[2]หน้าผ้า!AQ194</f>
        <v>5378.4500000000007</v>
      </c>
      <c r="AB185" s="8">
        <f>[2]หน้าผ้า!AR194</f>
        <v>5378.4500000000007</v>
      </c>
      <c r="AC185" s="8">
        <f>[2]หน้าผ้า!AS194</f>
        <v>0</v>
      </c>
      <c r="AD185" s="8">
        <f>[2]หน้าผ้า!AT194</f>
        <v>5378.4500000000007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รอแบบ</v>
      </c>
      <c r="AH185" s="1" t="str">
        <f>[2]หน้าผ้า!DL194</f>
        <v>P8</v>
      </c>
      <c r="AI185" s="1">
        <f>[2]หน้าผ้า!DM194</f>
        <v>4</v>
      </c>
      <c r="AJ185" s="3">
        <f>[2]หน้าผ้า!DN194</f>
        <v>45757</v>
      </c>
      <c r="AK185" s="3">
        <f>[2]หน้าผ้า!DQ194</f>
        <v>45753</v>
      </c>
      <c r="AL185" s="3">
        <f>[2]หน้าผ้า!DR194</f>
        <v>45747</v>
      </c>
      <c r="AM185" s="3">
        <f>[2]หน้าผ้า!DS194</f>
        <v>45754</v>
      </c>
      <c r="AN185" s="3">
        <f>[2]หน้าผ้า!DT194</f>
        <v>45755</v>
      </c>
      <c r="AO185" s="3">
        <f>[2]หน้าผ้า!DU194</f>
        <v>45755</v>
      </c>
      <c r="AP185" s="3">
        <f>[2]หน้าผ้า!DP194</f>
        <v>45752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งานเคลือบ+พิมพ์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WRWT21670/WRWT21670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45628</v>
      </c>
      <c r="B186" s="14" t="str">
        <f>[2]หน้าผ้า!B195</f>
        <v>MK67-001617</v>
      </c>
      <c r="C186" s="9" t="str">
        <f>[2]หน้าผ้า!E195</f>
        <v>บจก.ที.ซี.ยูเนี่ยน อโกรเทค</v>
      </c>
      <c r="D186" s="13" t="str">
        <f>[2]หน้าผ้า!F195</f>
        <v>Zhejiang UN</v>
      </c>
      <c r="E186" s="9">
        <f>[2]หน้าผ้า!G195</f>
        <v>21</v>
      </c>
      <c r="F186" s="9">
        <f>[2]หน้าผ้า!H195</f>
        <v>37</v>
      </c>
      <c r="G186" s="9" t="str">
        <f>[2]หน้าผ้า!I195</f>
        <v>ขาว</v>
      </c>
      <c r="H186" s="9" t="str">
        <f>[2]หน้าผ้า!J195</f>
        <v>ใส</v>
      </c>
      <c r="I186" s="9">
        <f>[2]หน้าผ้า!L195</f>
        <v>100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ไม่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45766</v>
      </c>
      <c r="U186" s="11">
        <f>[2]หน้าผ้า!AA195</f>
        <v>16000</v>
      </c>
      <c r="V186" s="10">
        <f>[2]หน้าผ้า!AJ195</f>
        <v>0</v>
      </c>
      <c r="W186" s="10">
        <f>[2]หน้าผ้า!AL195</f>
        <v>16000</v>
      </c>
      <c r="X186" s="10">
        <f>[2]หน้าผ้า!AM195</f>
        <v>0</v>
      </c>
      <c r="Y186" s="10">
        <f>[2]หน้าผ้า!AN195</f>
        <v>16800</v>
      </c>
      <c r="Z186" s="9" t="str">
        <f>[2]หน้าผ้า!AO195</f>
        <v>WSWT2121670SM</v>
      </c>
      <c r="AA186" s="8">
        <f>[2]หน้าผ้า!AQ195</f>
        <v>17211.04</v>
      </c>
      <c r="AB186" s="8">
        <f>[2]หน้าผ้า!AR195</f>
        <v>17211.04</v>
      </c>
      <c r="AC186" s="8">
        <f>[2]หน้าผ้า!AS195</f>
        <v>0</v>
      </c>
      <c r="AD186" s="8">
        <f>[2]หน้าผ้า!AT195</f>
        <v>17211.04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P8</v>
      </c>
      <c r="AI186" s="1">
        <f>[2]หน้าผ้า!DM195</f>
        <v>4</v>
      </c>
      <c r="AJ186" s="3">
        <f>[2]หน้าผ้า!DN195</f>
        <v>45766</v>
      </c>
      <c r="AK186" s="3">
        <f>[2]หน้าผ้า!DQ195</f>
        <v>45762</v>
      </c>
      <c r="AL186" s="3">
        <f>[2]หน้าผ้า!DR195</f>
        <v>45756</v>
      </c>
      <c r="AM186" s="3">
        <f>[2]หน้าผ้า!DS195</f>
        <v>45763</v>
      </c>
      <c r="AN186" s="3">
        <f>[2]หน้าผ้า!DT195</f>
        <v>45764</v>
      </c>
      <c r="AO186" s="3">
        <f>[2]หน้าผ้า!DU195</f>
        <v>45764</v>
      </c>
      <c r="AP186" s="3">
        <f>[2]หน้าผ้า!DP195</f>
        <v>45761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งานเคลือบ+พิมพ์</v>
      </c>
      <c r="AX186" s="2" t="str">
        <f>[2]หน้าผ้า!ED195</f>
        <v xml:space="preserve"> /</v>
      </c>
      <c r="AY186" s="2" t="str">
        <f>[2]หน้าผ้า!AG195</f>
        <v>20/1--5/3 ลูกค้าแจ้งเลื่อน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WRWT21670/WRWT21670</v>
      </c>
      <c r="BD186" s="56">
        <f>[2]หน้าผ้า!CA195</f>
        <v>0</v>
      </c>
    </row>
    <row r="187" spans="1:56" ht="28.5" customHeight="1" x14ac:dyDescent="0.45">
      <c r="A187" s="3" t="str">
        <f>[2]หน้าผ้า!C196</f>
        <v>ประมาณการ</v>
      </c>
      <c r="B187" s="14" t="str">
        <f>[2]หน้าผ้า!B196</f>
        <v>ประมาณการ</v>
      </c>
      <c r="C187" s="9" t="str">
        <f>[2]หน้าผ้า!E196</f>
        <v>บจก.เอ็นบี ดิสทริบิวชั่น</v>
      </c>
      <c r="D187" s="13" t="str">
        <f>[2]หน้าผ้า!F196</f>
        <v>รอแบบ</v>
      </c>
      <c r="E187" s="9">
        <f>[2]หน้าผ้า!G196</f>
        <v>21</v>
      </c>
      <c r="F187" s="9">
        <f>[2]หน้าผ้า!H196</f>
        <v>37</v>
      </c>
      <c r="G187" s="9" t="str">
        <f>[2]หน้าผ้า!I196</f>
        <v>ขาว</v>
      </c>
      <c r="H187" s="9" t="str">
        <f>[2]หน้าผ้า!J196</f>
        <v>ใส</v>
      </c>
      <c r="I187" s="9">
        <f>[2]หน้าผ้า!L196</f>
        <v>100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>
        <f>[2]หน้าผ้า!T196</f>
        <v>22</v>
      </c>
      <c r="N187" s="9">
        <f>[2]หน้าผ้า!U196</f>
        <v>40</v>
      </c>
      <c r="O187" s="9">
        <f>[2]หน้าผ้า!V196</f>
        <v>40</v>
      </c>
      <c r="P187" s="10">
        <f>[2]หน้าผ้า!AB196</f>
        <v>108.55204095999999</v>
      </c>
      <c r="Q187" s="10">
        <f>[2]หน้าผ้า!AC196</f>
        <v>0</v>
      </c>
      <c r="R187" s="10">
        <f>[2]หน้าผ้า!AD196</f>
        <v>108.55204095999999</v>
      </c>
      <c r="S187" s="9" t="str">
        <f>[2]หน้าผ้า!Z196</f>
        <v xml:space="preserve">300กระสอบแบนเต็มใบ </v>
      </c>
      <c r="T187" s="12">
        <f>[2]หน้าผ้า!X196</f>
        <v>45777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WSWT2121670SM</v>
      </c>
      <c r="AA187" s="8">
        <f>[2]หน้าผ้า!AQ196</f>
        <v>5378.4500000000007</v>
      </c>
      <c r="AB187" s="8">
        <f>[2]หน้าผ้า!AR196</f>
        <v>0</v>
      </c>
      <c r="AC187" s="8">
        <f>[2]หน้าผ้า!AS196</f>
        <v>5378.4500000000007</v>
      </c>
      <c r="AD187" s="8">
        <f>[2]หน้าผ้า!AT196</f>
        <v>0</v>
      </c>
      <c r="AE187" s="8">
        <f>[2]หน้าผ้า!AU196</f>
        <v>5378.4500000000007</v>
      </c>
      <c r="AF187" s="8">
        <f>[2]หน้าผ้า!AI196</f>
        <v>0</v>
      </c>
      <c r="AG187" s="1" t="str">
        <f>[3]หน้าผ้า!DC199</f>
        <v>รอแบบ</v>
      </c>
      <c r="AH187" s="1" t="str">
        <f>[2]หน้าผ้า!DL196</f>
        <v>P8</v>
      </c>
      <c r="AI187" s="1">
        <f>[2]หน้าผ้า!DM196</f>
        <v>4</v>
      </c>
      <c r="AJ187" s="3">
        <f>[2]หน้าผ้า!DN196</f>
        <v>45777</v>
      </c>
      <c r="AK187" s="3">
        <f>[2]หน้าผ้า!DQ196</f>
        <v>45773</v>
      </c>
      <c r="AL187" s="3">
        <f>[2]หน้าผ้า!DR196</f>
        <v>45767</v>
      </c>
      <c r="AM187" s="3">
        <f>[2]หน้าผ้า!DS196</f>
        <v>45774</v>
      </c>
      <c r="AN187" s="3">
        <f>[2]หน้าผ้า!DT196</f>
        <v>45775</v>
      </c>
      <c r="AO187" s="3">
        <f>[2]หน้าผ้า!DU196</f>
        <v>45775</v>
      </c>
      <c r="AP187" s="3">
        <f>[2]หน้าผ้า!DP196</f>
        <v>45772</v>
      </c>
      <c r="AQ187" s="3">
        <f>[2]หน้าผ้า!DW196</f>
        <v>45776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WRWT21670/WRWT21670</v>
      </c>
      <c r="BD187" s="56">
        <f>[2]หน้าผ้า!CA196</f>
        <v>386.78226766666666</v>
      </c>
    </row>
    <row r="188" spans="1:56" ht="28.5" customHeight="1" x14ac:dyDescent="0.45">
      <c r="A188" s="3" t="str">
        <f>[2]หน้าผ้า!C197</f>
        <v>ประมาณการ</v>
      </c>
      <c r="B188" s="14" t="str">
        <f>[2]หน้าผ้า!B197</f>
        <v>ประมาณการ</v>
      </c>
      <c r="C188" s="9" t="str">
        <f>[2]หน้าผ้า!E197</f>
        <v>บจก.แอมโก้เวท</v>
      </c>
      <c r="D188" s="13" t="str">
        <f>[2]หน้าผ้า!F197</f>
        <v>รอแบบ</v>
      </c>
      <c r="E188" s="9">
        <f>[2]หน้าผ้า!G197</f>
        <v>21</v>
      </c>
      <c r="F188" s="9">
        <f>[2]หน้าผ้า!H197</f>
        <v>37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100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ไม่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>500กระสอบแบน</v>
      </c>
      <c r="T188" s="12">
        <f>[2]หน้าผ้า!X197</f>
        <v>45777</v>
      </c>
      <c r="U188" s="11">
        <f>[2]หน้าผ้า!AA197</f>
        <v>40000</v>
      </c>
      <c r="V188" s="10">
        <f>[2]หน้าผ้า!AJ197</f>
        <v>0</v>
      </c>
      <c r="W188" s="10">
        <f>[2]หน้าผ้า!AL197</f>
        <v>40000</v>
      </c>
      <c r="X188" s="10">
        <f>[2]หน้าผ้า!AM197</f>
        <v>0</v>
      </c>
      <c r="Y188" s="10">
        <f>[2]หน้าผ้า!AN197</f>
        <v>42000</v>
      </c>
      <c r="Z188" s="9" t="str">
        <f>[2]หน้าผ้า!AO197</f>
        <v>WSWT2121670SM</v>
      </c>
      <c r="AA188" s="8">
        <f>[2]หน้าผ้า!AQ197</f>
        <v>43027.600000000006</v>
      </c>
      <c r="AB188" s="8">
        <f>[2]หน้าผ้า!AR197</f>
        <v>0</v>
      </c>
      <c r="AC188" s="8">
        <f>[2]หน้าผ้า!AS197</f>
        <v>43027.600000000006</v>
      </c>
      <c r="AD188" s="8">
        <f>[2]หน้าผ้า!AT197</f>
        <v>0</v>
      </c>
      <c r="AE188" s="8">
        <f>[2]หน้าผ้า!AU197</f>
        <v>43027.600000000006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P8</v>
      </c>
      <c r="AI188" s="1">
        <f>[2]หน้าผ้า!DM197</f>
        <v>4</v>
      </c>
      <c r="AJ188" s="3">
        <f>[2]หน้าผ้า!DN197</f>
        <v>45777</v>
      </c>
      <c r="AK188" s="3">
        <f>[2]หน้าผ้า!DQ197</f>
        <v>45773</v>
      </c>
      <c r="AL188" s="3">
        <f>[2]หน้าผ้า!DR197</f>
        <v>45767</v>
      </c>
      <c r="AM188" s="3">
        <f>[2]หน้าผ้า!DS197</f>
        <v>45774</v>
      </c>
      <c r="AN188" s="3">
        <f>[2]หน้าผ้า!DT197</f>
        <v>45775</v>
      </c>
      <c r="AO188" s="3">
        <f>[2]หน้าผ้า!DU197</f>
        <v>45775</v>
      </c>
      <c r="AP188" s="3">
        <f>[2]หน้าผ้า!DP197</f>
        <v>45772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 t="str">
        <f>[2]หน้าผ้า!ED197</f>
        <v>รอART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WRWT21670/WRWT21670</v>
      </c>
      <c r="BD188" s="56">
        <f>[2]หน้าผ้า!CA197</f>
        <v>3094.2581413333332</v>
      </c>
    </row>
    <row r="189" spans="1:56" ht="28.5" customHeight="1" x14ac:dyDescent="0.45">
      <c r="A189" s="3" t="str">
        <f>[2]หน้าผ้า!C198</f>
        <v>ประมาณการ</v>
      </c>
      <c r="B189" s="14" t="str">
        <f>[2]หน้าผ้า!B198</f>
        <v>ประมาณการ</v>
      </c>
      <c r="C189" s="9" t="str">
        <f>[2]หน้าผ้า!E198</f>
        <v>บจก.ที.ซี.ยูเนี่ยน อโกรเทค</v>
      </c>
      <c r="D189" s="13" t="str">
        <f>[2]หน้าผ้า!F198</f>
        <v>Zhejiang UN</v>
      </c>
      <c r="E189" s="9">
        <f>[2]หน้าผ้า!G198</f>
        <v>21</v>
      </c>
      <c r="F189" s="9">
        <f>[2]หน้าผ้า!H198</f>
        <v>37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100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ไม่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45777</v>
      </c>
      <c r="U189" s="11">
        <f>[2]หน้าผ้า!AA198</f>
        <v>20000</v>
      </c>
      <c r="V189" s="10">
        <f>[2]หน้าผ้า!AJ198</f>
        <v>0</v>
      </c>
      <c r="W189" s="10">
        <f>[2]หน้าผ้า!AL198</f>
        <v>20000</v>
      </c>
      <c r="X189" s="10">
        <f>[2]หน้าผ้า!AM198</f>
        <v>0</v>
      </c>
      <c r="Y189" s="10">
        <f>[2]หน้าผ้า!AN198</f>
        <v>21000</v>
      </c>
      <c r="Z189" s="9" t="str">
        <f>[2]หน้าผ้า!AO198</f>
        <v>WSWT2121670SM</v>
      </c>
      <c r="AA189" s="8">
        <f>[2]หน้าผ้า!AQ198</f>
        <v>21513.800000000003</v>
      </c>
      <c r="AB189" s="8">
        <f>[2]หน้าผ้า!AR198</f>
        <v>0</v>
      </c>
      <c r="AC189" s="8">
        <f>[2]หน้าผ้า!AS198</f>
        <v>21513.800000000003</v>
      </c>
      <c r="AD189" s="8">
        <f>[2]หน้าผ้า!AT198</f>
        <v>0</v>
      </c>
      <c r="AE189" s="8">
        <f>[2]หน้าผ้า!AU198</f>
        <v>21513.800000000003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P8</v>
      </c>
      <c r="AI189" s="1">
        <f>[2]หน้าผ้า!DM198</f>
        <v>4</v>
      </c>
      <c r="AJ189" s="3">
        <f>[2]หน้าผ้า!DN198</f>
        <v>45777</v>
      </c>
      <c r="AK189" s="3">
        <f>[2]หน้าผ้า!DQ198</f>
        <v>45773</v>
      </c>
      <c r="AL189" s="3">
        <f>[2]หน้าผ้า!DR198</f>
        <v>45767</v>
      </c>
      <c r="AM189" s="3">
        <f>[2]หน้าผ้า!DS198</f>
        <v>45774</v>
      </c>
      <c r="AN189" s="3">
        <f>[2]หน้าผ้า!DT198</f>
        <v>45775</v>
      </c>
      <c r="AO189" s="3">
        <f>[2]หน้าผ้า!DU198</f>
        <v>45775</v>
      </c>
      <c r="AP189" s="3">
        <f>[2]หน้าผ้า!DP198</f>
        <v>45772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WRWT21670/WRWT21670</v>
      </c>
      <c r="BD189" s="56">
        <f>[2]หน้าผ้า!CA198</f>
        <v>1547.1290706666666</v>
      </c>
    </row>
    <row r="190" spans="1:56" ht="28.5" customHeight="1" x14ac:dyDescent="0.45">
      <c r="A190" s="3" t="str">
        <f>[2]หน้าผ้า!C199</f>
        <v>ประมาณการ</v>
      </c>
      <c r="B190" s="14" t="str">
        <f>[2]หน้าผ้า!B199</f>
        <v>ประมาณการ</v>
      </c>
      <c r="C190" s="9" t="str">
        <f>[2]หน้าผ้า!E199</f>
        <v>บจก.เอพีเอ็ม อะโกร</v>
      </c>
      <c r="D190" s="13" t="str">
        <f>[2]หน้าผ้า!F199</f>
        <v>รอแบบ</v>
      </c>
      <c r="E190" s="9">
        <f>[2]หน้าผ้า!G199</f>
        <v>21</v>
      </c>
      <c r="F190" s="9">
        <f>[2]หน้าผ้า!H199</f>
        <v>40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108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จับจีบ</v>
      </c>
      <c r="M190" s="10">
        <f>[2]หน้าผ้า!T199</f>
        <v>22</v>
      </c>
      <c r="N190" s="9">
        <f>[2]หน้าผ้า!U199</f>
        <v>42</v>
      </c>
      <c r="O190" s="9">
        <f>[2]หน้าผ้า!V199</f>
        <v>40</v>
      </c>
      <c r="P190" s="10">
        <f>[2]หน้าผ้า!AB199</f>
        <v>227.95928601599996</v>
      </c>
      <c r="Q190" s="10">
        <f>[2]หน้าผ้า!AC199</f>
        <v>0</v>
      </c>
      <c r="R190" s="10">
        <f>[2]หน้าผ้า!AD199</f>
        <v>227.95928601599996</v>
      </c>
      <c r="S190" s="9" t="str">
        <f>[2]หน้าผ้า!Z199</f>
        <v>500กระสอบแบน</v>
      </c>
      <c r="T190" s="12" t="str">
        <f>[2]หน้าผ้า!X199</f>
        <v>รอแจ้ง</v>
      </c>
      <c r="U190" s="11">
        <f>[2]หน้าผ้า!AA199</f>
        <v>10000</v>
      </c>
      <c r="V190" s="10">
        <f>[2]หน้าผ้า!AJ199</f>
        <v>0</v>
      </c>
      <c r="W190" s="10">
        <f>[2]หน้าผ้า!AL199</f>
        <v>10000</v>
      </c>
      <c r="X190" s="10">
        <f>[2]หน้าผ้า!AM199</f>
        <v>0</v>
      </c>
      <c r="Y190" s="10">
        <f>[2]หน้าผ้า!AN199</f>
        <v>10500</v>
      </c>
      <c r="Z190" s="9" t="str">
        <f>[2]หน้าผ้า!AO199</f>
        <v>WSWT2121670SM</v>
      </c>
      <c r="AA190" s="8">
        <f>[2]หน้าผ้า!AQ199</f>
        <v>11595.1</v>
      </c>
      <c r="AB190" s="8">
        <f>[2]หน้าผ้า!AR199</f>
        <v>11595.1</v>
      </c>
      <c r="AC190" s="8">
        <f>[2]หน้าผ้า!AS199</f>
        <v>0</v>
      </c>
      <c r="AD190" s="8">
        <f>[2]หน้าผ้า!AT199</f>
        <v>11595.1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P8</v>
      </c>
      <c r="AI190" s="1">
        <f>[2]หน้าผ้า!DM199</f>
        <v>4</v>
      </c>
      <c r="AJ190" s="3" t="str">
        <f>[2]หน้าผ้า!DN199</f>
        <v>รอแจ้ง</v>
      </c>
      <c r="AK190" s="3" t="e">
        <f>[2]หน้าผ้า!DQ199</f>
        <v>#VALUE!</v>
      </c>
      <c r="AL190" s="3" t="e">
        <f>[2]หน้าผ้า!DR199</f>
        <v>#VALUE!</v>
      </c>
      <c r="AM190" s="3" t="e">
        <f>[2]หน้าผ้า!DS199</f>
        <v>#VALUE!</v>
      </c>
      <c r="AN190" s="3" t="e">
        <f>[2]หน้าผ้า!DT199</f>
        <v>#VALUE!</v>
      </c>
      <c r="AO190" s="3" t="e">
        <f>[2]หน้าผ้า!DU199</f>
        <v>#VALUE!</v>
      </c>
      <c r="AP190" s="3" t="e">
        <f>[2]หน้าผ้า!DP199</f>
        <v>#VALUE!</v>
      </c>
      <c r="AQ190" s="3" t="e">
        <f>[2]หน้าผ้า!DW199</f>
        <v>#VALUE!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 t="str">
        <f>[2]หน้าผ้า!ED199</f>
        <v>รอART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WRWT21670/WRWT21670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45631</v>
      </c>
      <c r="B191" s="14" t="str">
        <f>[2]หน้าผ้า!B200</f>
        <v>MK67-001642</v>
      </c>
      <c r="C191" s="9" t="str">
        <f>[2]หน้าผ้า!E200</f>
        <v>บจก.ที.ซี.ยูเนี่ยน อโกรเทค</v>
      </c>
      <c r="D191" s="13" t="str">
        <f>[2]หน้าผ้า!F200</f>
        <v>Zhejiang UN</v>
      </c>
      <c r="E191" s="9">
        <f>[2]หน้าผ้า!G200</f>
        <v>21</v>
      </c>
      <c r="F191" s="9">
        <f>[2]หน้าผ้า!H200</f>
        <v>37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100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 t="str">
        <f>[2]หน้าผ้า!X200</f>
        <v>รอแจ้ง</v>
      </c>
      <c r="U191" s="11">
        <f>[2]หน้าผ้า!AA200</f>
        <v>16000</v>
      </c>
      <c r="V191" s="10">
        <f>[2]หน้าผ้า!AJ200</f>
        <v>0</v>
      </c>
      <c r="W191" s="10">
        <f>[2]หน้าผ้า!AL200</f>
        <v>16000</v>
      </c>
      <c r="X191" s="10">
        <f>[2]หน้าผ้า!AM200</f>
        <v>0</v>
      </c>
      <c r="Y191" s="10">
        <f>[2]หน้าผ้า!AN200</f>
        <v>16800</v>
      </c>
      <c r="Z191" s="9" t="str">
        <f>[2]หน้าผ้า!AO200</f>
        <v>WSWT2121670SM</v>
      </c>
      <c r="AA191" s="8">
        <f>[2]หน้าผ้า!AQ200</f>
        <v>17211.04</v>
      </c>
      <c r="AB191" s="8">
        <f>[2]หน้าผ้า!AR200</f>
        <v>17211.04</v>
      </c>
      <c r="AC191" s="8">
        <f>[2]หน้าผ้า!AS200</f>
        <v>0</v>
      </c>
      <c r="AD191" s="8">
        <f>[2]หน้าผ้า!AT200</f>
        <v>17211.04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P8</v>
      </c>
      <c r="AI191" s="1">
        <f>[2]หน้าผ้า!DM200</f>
        <v>4</v>
      </c>
      <c r="AJ191" s="3" t="str">
        <f>[2]หน้าผ้า!DN200</f>
        <v>รอแจ้ง</v>
      </c>
      <c r="AK191" s="3" t="e">
        <f>[2]หน้าผ้า!DQ200</f>
        <v>#VALUE!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 t="str">
        <f>[2]หน้าผ้า!ED200</f>
        <v xml:space="preserve"> /</v>
      </c>
      <c r="AY191" s="2" t="str">
        <f>[2]หน้าผ้า!AG200</f>
        <v>3/2---19/3 ลูกค้าแจ้งเลื่อน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WRWT21670/WRWT21670</v>
      </c>
      <c r="BD191" s="56">
        <f>[2]หน้าผ้า!CA200</f>
        <v>0</v>
      </c>
    </row>
    <row r="192" spans="1:56" ht="28.5" customHeight="1" x14ac:dyDescent="0.45">
      <c r="A192" s="3">
        <f>[2]หน้าผ้า!C201</f>
        <v>45631</v>
      </c>
      <c r="B192" s="14" t="str">
        <f>[2]หน้าผ้า!B201</f>
        <v>MK67-001643</v>
      </c>
      <c r="C192" s="9" t="str">
        <f>[2]หน้าผ้า!E201</f>
        <v>บจก.ที.ซี.ยูเนี่ยน อโกรเทค</v>
      </c>
      <c r="D192" s="13" t="str">
        <f>[2]หน้าผ้า!F201</f>
        <v>Zhejiang UN</v>
      </c>
      <c r="E192" s="9">
        <f>[2]หน้าผ้า!G201</f>
        <v>21</v>
      </c>
      <c r="F192" s="9">
        <f>[2]หน้าผ้า!H201</f>
        <v>37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100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 t="str">
        <f>[2]หน้าผ้า!X201</f>
        <v>รอแจ้ง</v>
      </c>
      <c r="U192" s="11">
        <f>[2]หน้าผ้า!AA201</f>
        <v>16000</v>
      </c>
      <c r="V192" s="10">
        <f>[2]หน้าผ้า!AJ201</f>
        <v>0</v>
      </c>
      <c r="W192" s="10">
        <f>[2]หน้าผ้า!AL201</f>
        <v>16000</v>
      </c>
      <c r="X192" s="10">
        <f>[2]หน้าผ้า!AM201</f>
        <v>0</v>
      </c>
      <c r="Y192" s="10">
        <f>[2]หน้าผ้า!AN201</f>
        <v>16800</v>
      </c>
      <c r="Z192" s="9" t="str">
        <f>[2]หน้าผ้า!AO201</f>
        <v>WSWT2121670SM</v>
      </c>
      <c r="AA192" s="8">
        <f>[2]หน้าผ้า!AQ201</f>
        <v>17211.04</v>
      </c>
      <c r="AB192" s="8">
        <f>[2]หน้าผ้า!AR201</f>
        <v>17211.04</v>
      </c>
      <c r="AC192" s="8">
        <f>[2]หน้าผ้า!AS201</f>
        <v>0</v>
      </c>
      <c r="AD192" s="8">
        <f>[2]หน้าผ้า!AT201</f>
        <v>17211.04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P8</v>
      </c>
      <c r="AI192" s="1">
        <f>[2]หน้าผ้า!DM201</f>
        <v>4</v>
      </c>
      <c r="AJ192" s="3" t="str">
        <f>[2]หน้าผ้า!DN201</f>
        <v>รอแจ้ง</v>
      </c>
      <c r="AK192" s="3" t="e">
        <f>[2]หน้าผ้า!DQ201</f>
        <v>#VALUE!</v>
      </c>
      <c r="AL192" s="3" t="e">
        <f>[2]หน้าผ้า!DR201</f>
        <v>#VALUE!</v>
      </c>
      <c r="AM192" s="3" t="e">
        <f>[2]หน้าผ้า!DS201</f>
        <v>#VALUE!</v>
      </c>
      <c r="AN192" s="3" t="e">
        <f>[2]หน้าผ้า!DT201</f>
        <v>#VALUE!</v>
      </c>
      <c r="AO192" s="3" t="e">
        <f>[2]หน้าผ้า!DU201</f>
        <v>#VALUE!</v>
      </c>
      <c r="AP192" s="3" t="e">
        <f>[2]หน้าผ้า!DP201</f>
        <v>#VALUE!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 t="str">
        <f>[2]หน้าผ้า!ED201</f>
        <v xml:space="preserve"> /</v>
      </c>
      <c r="AY192" s="2" t="str">
        <f>[2]หน้าผ้า!AG201</f>
        <v>17/2---28/3 ลูกค้าแจ้งเลื่อน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WRWT21670/WRWT21670</v>
      </c>
      <c r="BD192" s="56">
        <f>[2]หน้าผ้า!CA201</f>
        <v>0</v>
      </c>
    </row>
    <row r="193" spans="1:56" ht="28.5" customHeight="1" x14ac:dyDescent="0.45">
      <c r="A193" s="3">
        <f>[2]หน้าผ้า!C202</f>
        <v>45693</v>
      </c>
      <c r="B193" s="14" t="str">
        <f>[2]หน้าผ้า!B202</f>
        <v>MK68-000183</v>
      </c>
      <c r="C193" s="9" t="str">
        <f>[2]หน้าผ้า!E202</f>
        <v>บจก.เอพีเอ็ม อะโกร</v>
      </c>
      <c r="D193" s="13" t="str">
        <f>[2]หน้าผ้า!F202</f>
        <v>โมโม่ 4131</v>
      </c>
      <c r="E193" s="9">
        <f>[2]หน้าผ้า!G202</f>
        <v>21</v>
      </c>
      <c r="F193" s="9">
        <f>[2]หน้าผ้า!H202</f>
        <v>38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102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จับจีบ</v>
      </c>
      <c r="M193" s="10">
        <f>[2]หน้าผ้า!T202</f>
        <v>22</v>
      </c>
      <c r="N193" s="9">
        <f>[2]หน้าผ้า!U202</f>
        <v>40</v>
      </c>
      <c r="O193" s="9">
        <f>[2]หน้าผ้า!V202</f>
        <v>40</v>
      </c>
      <c r="P193" s="10">
        <f>[2]หน้าผ้า!AB202</f>
        <v>65.13122457599998</v>
      </c>
      <c r="Q193" s="10">
        <f>[2]หน้าผ้า!AC202</f>
        <v>0</v>
      </c>
      <c r="R193" s="10">
        <f>[2]หน้าผ้า!AD202</f>
        <v>65.13122457599998</v>
      </c>
      <c r="S193" s="9" t="str">
        <f>[2]หน้าผ้า!Z202</f>
        <v>500กระสอบแบน</v>
      </c>
      <c r="T193" s="12" t="str">
        <f>[2]หน้าผ้า!X202</f>
        <v>รอแจ้ง</v>
      </c>
      <c r="U193" s="11">
        <f>[2]หน้าผ้า!AA202</f>
        <v>3000</v>
      </c>
      <c r="V193" s="10">
        <f>[2]หน้าผ้า!AJ202</f>
        <v>0</v>
      </c>
      <c r="W193" s="10">
        <f>[2]หน้าผ้า!AL202</f>
        <v>3000</v>
      </c>
      <c r="X193" s="10">
        <f>[2]หน้าผ้า!AM202</f>
        <v>0</v>
      </c>
      <c r="Y193" s="10">
        <f>[2]หน้าผ้า!AN202</f>
        <v>3150</v>
      </c>
      <c r="Z193" s="9" t="str">
        <f>[2]หน้าผ้า!AO202</f>
        <v>WSWT2121670SM</v>
      </c>
      <c r="AA193" s="8">
        <f>[2]หน้าผ้า!AQ202</f>
        <v>3310.89</v>
      </c>
      <c r="AB193" s="8">
        <f>[2]หน้าผ้า!AR202</f>
        <v>3310.89</v>
      </c>
      <c r="AC193" s="8">
        <f>[2]หน้าผ้า!AS202</f>
        <v>0</v>
      </c>
      <c r="AD193" s="8">
        <f>[2]หน้าผ้า!AT202</f>
        <v>3310.89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P8</v>
      </c>
      <c r="AI193" s="1">
        <f>[2]หน้าผ้า!DM202</f>
        <v>4</v>
      </c>
      <c r="AJ193" s="3" t="str">
        <f>[2]หน้าผ้า!DN202</f>
        <v>รอแจ้ง</v>
      </c>
      <c r="AK193" s="3" t="e">
        <f>[2]หน้าผ้า!DQ202</f>
        <v>#VALUE!</v>
      </c>
      <c r="AL193" s="3" t="e">
        <f>[2]หน้าผ้า!DR202</f>
        <v>#VALUE!</v>
      </c>
      <c r="AM193" s="3" t="e">
        <f>[2]หน้าผ้า!DS202</f>
        <v>#VALUE!</v>
      </c>
      <c r="AN193" s="3" t="e">
        <f>[2]หน้าผ้า!DT202</f>
        <v>#VALUE!</v>
      </c>
      <c r="AO193" s="3" t="e">
        <f>[2]หน้าผ้า!DU202</f>
        <v>#VALUE!</v>
      </c>
      <c r="AP193" s="3" t="e">
        <f>[2]หน้าผ้า!DP202</f>
        <v>#VALUE!</v>
      </c>
      <c r="AQ193" s="3" t="e">
        <f>[2]หน้าผ้า!DW202</f>
        <v>#VALUE!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WRWT21670/WRWT21670</v>
      </c>
      <c r="BD193" s="56">
        <f>[2]หน้าผ้า!CA202</f>
        <v>0</v>
      </c>
    </row>
    <row r="194" spans="1:56" ht="28.5" customHeight="1" x14ac:dyDescent="0.45">
      <c r="A194" s="3">
        <f>[2]หน้าผ้า!C203</f>
        <v>45693</v>
      </c>
      <c r="B194" s="14" t="str">
        <f>[2]หน้าผ้า!B203</f>
        <v>MK68-000184</v>
      </c>
      <c r="C194" s="9" t="str">
        <f>[2]หน้าผ้า!E203</f>
        <v>บจก.เอพีเอ็ม อะโกร</v>
      </c>
      <c r="D194" s="13" t="str">
        <f>[2]หน้าผ้า!F203</f>
        <v>โมโม่ 4133</v>
      </c>
      <c r="E194" s="9">
        <f>[2]หน้าผ้า!G203</f>
        <v>21</v>
      </c>
      <c r="F194" s="9">
        <f>[2]หน้าผ้า!H203</f>
        <v>40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108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</v>
      </c>
      <c r="M194" s="10">
        <f>[2]หน้าผ้า!T203</f>
        <v>22</v>
      </c>
      <c r="N194" s="9">
        <f>[2]หน้าผ้า!U203</f>
        <v>42</v>
      </c>
      <c r="O194" s="9">
        <f>[2]หน้าผ้า!V203</f>
        <v>40</v>
      </c>
      <c r="P194" s="10">
        <f>[2]หน้าผ้า!AB203</f>
        <v>113.97964300799998</v>
      </c>
      <c r="Q194" s="10">
        <f>[2]หน้าผ้า!AC203</f>
        <v>0</v>
      </c>
      <c r="R194" s="10">
        <f>[2]หน้าผ้า!AD203</f>
        <v>113.97964300799998</v>
      </c>
      <c r="S194" s="9" t="str">
        <f>[2]หน้าผ้า!Z203</f>
        <v>500กระสอบแบน</v>
      </c>
      <c r="T194" s="12" t="str">
        <f>[2]หน้าผ้า!X203</f>
        <v>รอแจ้ง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WSWT2121670SM</v>
      </c>
      <c r="AA194" s="8">
        <f>[2]หน้าผ้า!AQ203</f>
        <v>5797.55</v>
      </c>
      <c r="AB194" s="8">
        <f>[2]หน้าผ้า!AR203</f>
        <v>5797.55</v>
      </c>
      <c r="AC194" s="8">
        <f>[2]หน้าผ้า!AS203</f>
        <v>0</v>
      </c>
      <c r="AD194" s="8">
        <f>[2]หน้าผ้า!AT203</f>
        <v>5797.55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P8</v>
      </c>
      <c r="AI194" s="1">
        <f>[2]หน้าผ้า!DM203</f>
        <v>4</v>
      </c>
      <c r="AJ194" s="3" t="str">
        <f>[2]หน้าผ้า!DN203</f>
        <v>รอแจ้ง</v>
      </c>
      <c r="AK194" s="3" t="e">
        <f>[2]หน้าผ้า!DQ203</f>
        <v>#VALUE!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 t="e">
        <f>[2]หน้าผ้า!DW203</f>
        <v>#VALUE!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WRWT21670/WRWT21670</v>
      </c>
      <c r="BD194" s="56">
        <f>[2]หน้าผ้า!CA203</f>
        <v>0</v>
      </c>
    </row>
    <row r="195" spans="1:56" ht="28.5" customHeight="1" x14ac:dyDescent="0.45">
      <c r="A195" s="3">
        <f>[2]หน้าผ้า!C204</f>
        <v>45667</v>
      </c>
      <c r="B195" s="14" t="str">
        <f>[2]หน้าผ้า!B204</f>
        <v>MK68-000058</v>
      </c>
      <c r="C195" s="9" t="str">
        <f>[2]หน้าผ้า!E204</f>
        <v>บจก.เอพีเอ็ม อะโกร</v>
      </c>
      <c r="D195" s="13" t="str">
        <f>[2]หน้าผ้า!F204</f>
        <v>โมโม่ 401</v>
      </c>
      <c r="E195" s="9">
        <f>[2]หน้าผ้า!G204</f>
        <v>21</v>
      </c>
      <c r="F195" s="9">
        <f>[2]หน้าผ้า!H204</f>
        <v>38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102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จับจีบ</v>
      </c>
      <c r="M195" s="10">
        <f>[2]หน้าผ้า!T204</f>
        <v>22</v>
      </c>
      <c r="N195" s="9">
        <f>[2]หน้าผ้า!U204</f>
        <v>40</v>
      </c>
      <c r="O195" s="9">
        <f>[2]หน้าผ้า!V204</f>
        <v>40</v>
      </c>
      <c r="P195" s="10">
        <f>[2]หน้าผ้า!AB204</f>
        <v>86.841632767999982</v>
      </c>
      <c r="Q195" s="10">
        <f>[2]หน้าผ้า!AC204</f>
        <v>0</v>
      </c>
      <c r="R195" s="10">
        <f>[2]หน้าผ้า!AD204</f>
        <v>86.841632767999982</v>
      </c>
      <c r="S195" s="9" t="str">
        <f>[2]หน้าผ้า!Z204</f>
        <v>500กระสอบแบน</v>
      </c>
      <c r="T195" s="12" t="str">
        <f>[2]หน้าผ้า!X204</f>
        <v>รอแจ้ง</v>
      </c>
      <c r="U195" s="11">
        <f>[2]หน้าผ้า!AA204</f>
        <v>4000</v>
      </c>
      <c r="V195" s="10">
        <f>[2]หน้าผ้า!AJ204</f>
        <v>0</v>
      </c>
      <c r="W195" s="10">
        <f>[2]หน้าผ้า!AL204</f>
        <v>4000</v>
      </c>
      <c r="X195" s="10">
        <f>[2]หน้าผ้า!AM204</f>
        <v>0</v>
      </c>
      <c r="Y195" s="10">
        <f>[2]หน้าผ้า!AN204</f>
        <v>4200</v>
      </c>
      <c r="Z195" s="9" t="str">
        <f>[2]หน้าผ้า!AO204</f>
        <v>WSWT2121670SM</v>
      </c>
      <c r="AA195" s="8">
        <f>[2]หน้าผ้า!AQ204</f>
        <v>4414.5199999999995</v>
      </c>
      <c r="AB195" s="8">
        <f>[2]หน้าผ้า!AR204</f>
        <v>0</v>
      </c>
      <c r="AC195" s="8">
        <f>[2]หน้าผ้า!AS204</f>
        <v>4414.5199999999995</v>
      </c>
      <c r="AD195" s="8">
        <f>[2]หน้าผ้า!AT204</f>
        <v>0</v>
      </c>
      <c r="AE195" s="8">
        <f>[2]หน้าผ้า!AU204</f>
        <v>4414.5199999999995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P8</v>
      </c>
      <c r="AI195" s="1">
        <f>[2]หน้าผ้า!DM204</f>
        <v>4</v>
      </c>
      <c r="AJ195" s="3" t="str">
        <f>[2]หน้าผ้า!DN204</f>
        <v>รอแจ้ง</v>
      </c>
      <c r="AK195" s="3" t="e">
        <f>[2]หน้าผ้า!DQ204</f>
        <v>#VALUE!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 t="e">
        <f>[2]หน้าผ้า!DW204</f>
        <v>#VALUE!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WRWT21670/WRWT21670</v>
      </c>
      <c r="BD195" s="56">
        <f>[2]หน้าผ้า!CA204</f>
        <v>317.46284826666664</v>
      </c>
    </row>
    <row r="196" spans="1:56" ht="28.5" customHeight="1" x14ac:dyDescent="0.45">
      <c r="A196" s="3" t="str">
        <f>[2]หน้าผ้า!C205</f>
        <v>ประมาณการ</v>
      </c>
      <c r="B196" s="14" t="str">
        <f>[2]หน้าผ้า!B205</f>
        <v>ประมาณการ</v>
      </c>
      <c r="C196" s="9" t="str">
        <f>[2]หน้าผ้า!E205</f>
        <v>บจก.ที.ซี.ยูเนี่ยน อโกรเทค</v>
      </c>
      <c r="D196" s="13" t="str">
        <f>[2]หน้าผ้า!F205</f>
        <v>Zhejiang UN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100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 t="str">
        <f>[2]หน้าผ้า!X205</f>
        <v>รอแจ้ง</v>
      </c>
      <c r="U196" s="11">
        <f>[2]หน้าผ้า!AA205</f>
        <v>10000</v>
      </c>
      <c r="V196" s="10">
        <f>[2]หน้าผ้า!AJ205</f>
        <v>0</v>
      </c>
      <c r="W196" s="10">
        <f>[2]หน้าผ้า!AL205</f>
        <v>10000</v>
      </c>
      <c r="X196" s="10">
        <f>[2]หน้าผ้า!AM205</f>
        <v>0</v>
      </c>
      <c r="Y196" s="10">
        <f>[2]หน้าผ้า!AN205</f>
        <v>10500</v>
      </c>
      <c r="Z196" s="9" t="str">
        <f>[2]หน้าผ้า!AO205</f>
        <v>WSWT2121670SM</v>
      </c>
      <c r="AA196" s="8">
        <f>[2]หน้าผ้า!AQ205</f>
        <v>10756.900000000001</v>
      </c>
      <c r="AB196" s="8">
        <f>[2]หน้าผ้า!AR205</f>
        <v>0</v>
      </c>
      <c r="AC196" s="8">
        <f>[2]หน้าผ้า!AS205</f>
        <v>10756.900000000001</v>
      </c>
      <c r="AD196" s="8">
        <f>[2]หน้าผ้า!AT205</f>
        <v>0</v>
      </c>
      <c r="AE196" s="8">
        <f>[2]หน้าผ้า!AU205</f>
        <v>10756.900000000001</v>
      </c>
      <c r="AF196" s="8">
        <f>[2]หน้าผ้า!AI205</f>
        <v>0</v>
      </c>
      <c r="AG196" s="1" t="str">
        <f>[3]หน้าผ้า!DC208</f>
        <v>พร้อมส่ง</v>
      </c>
      <c r="AH196" s="1" t="str">
        <f>[2]หน้าผ้า!DL205</f>
        <v>P8</v>
      </c>
      <c r="AI196" s="1">
        <f>[2]หน้าผ้า!DM205</f>
        <v>4</v>
      </c>
      <c r="AJ196" s="3" t="str">
        <f>[2]หน้าผ้า!DN205</f>
        <v>รอแจ้ง</v>
      </c>
      <c r="AK196" s="3" t="e">
        <f>[2]หน้าผ้า!DQ205</f>
        <v>#VALUE!</v>
      </c>
      <c r="AL196" s="3" t="e">
        <f>[2]หน้าผ้า!DR205</f>
        <v>#VALUE!</v>
      </c>
      <c r="AM196" s="3" t="e">
        <f>[2]หน้าผ้า!DS205</f>
        <v>#VALUE!</v>
      </c>
      <c r="AN196" s="3" t="e">
        <f>[2]หน้าผ้า!DT205</f>
        <v>#VALUE!</v>
      </c>
      <c r="AO196" s="3" t="e">
        <f>[2]หน้าผ้า!DU205</f>
        <v>#VALUE!</v>
      </c>
      <c r="AP196" s="3" t="e">
        <f>[2]หน้าผ้า!DP205</f>
        <v>#VALUE!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 t="str">
        <f>[2]หน้าผ้า!ED205</f>
        <v>รอART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WRWT21670/WRWT21670</v>
      </c>
      <c r="BD196" s="56">
        <f>[2]หน้าผ้า!CA205</f>
        <v>773.56453533333331</v>
      </c>
    </row>
    <row r="197" spans="1:56" ht="28.5" customHeight="1" x14ac:dyDescent="0.45">
      <c r="A197" s="3">
        <f>[2]หน้าผ้า!C206</f>
        <v>45548</v>
      </c>
      <c r="B197" s="14" t="str">
        <f>[2]หน้าผ้า!B206</f>
        <v>MK67-001273</v>
      </c>
      <c r="C197" s="9" t="str">
        <f>[2]หน้าผ้า!E206</f>
        <v>บจก.เอพีเอ็ม อะโกร</v>
      </c>
      <c r="D197" s="13" t="str">
        <f>[2]หน้าผ้า!F206</f>
        <v>โมโม่ 422</v>
      </c>
      <c r="E197" s="9">
        <f>[2]หน้าผ้า!G206</f>
        <v>21</v>
      </c>
      <c r="F197" s="9">
        <f>[2]หน้าผ้า!H206</f>
        <v>38</v>
      </c>
      <c r="G197" s="9" t="str">
        <f>[2]หน้าผ้า!I206</f>
        <v>ขาว</v>
      </c>
      <c r="H197" s="9" t="str">
        <f>[2]หน้าผ้า!J206</f>
        <v>ใส</v>
      </c>
      <c r="I197" s="9">
        <f>[2]หน้าผ้า!L206</f>
        <v>102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จับจีบ</v>
      </c>
      <c r="M197" s="10">
        <f>[2]หน้าผ้า!T206</f>
        <v>22</v>
      </c>
      <c r="N197" s="9">
        <f>[2]หน้าผ้า!U206</f>
        <v>40</v>
      </c>
      <c r="O197" s="9">
        <f>[2]หน้าผ้า!V206</f>
        <v>40</v>
      </c>
      <c r="P197" s="10">
        <f>[2]หน้าผ้า!AB206</f>
        <v>217.10408191999997</v>
      </c>
      <c r="Q197" s="10">
        <f>[2]หน้าผ้า!AC206</f>
        <v>0</v>
      </c>
      <c r="R197" s="10">
        <f>[2]หน้าผ้า!AD206</f>
        <v>217.10408191999997</v>
      </c>
      <c r="S197" s="9" t="str">
        <f>[2]หน้าผ้า!Z206</f>
        <v>500กระสอบแบน</v>
      </c>
      <c r="T197" s="12" t="str">
        <f>[2]หน้าผ้า!X206</f>
        <v>รอแจ้ง</v>
      </c>
      <c r="U197" s="11">
        <f>[2]หน้าผ้า!AA206</f>
        <v>10000</v>
      </c>
      <c r="V197" s="10">
        <f>[2]หน้าผ้า!AJ206</f>
        <v>0</v>
      </c>
      <c r="W197" s="10">
        <f>[2]หน้าผ้า!AL206</f>
        <v>10000</v>
      </c>
      <c r="X197" s="10">
        <f>[2]หน้าผ้า!AM206</f>
        <v>0</v>
      </c>
      <c r="Y197" s="10">
        <f>[2]หน้าผ้า!AN206</f>
        <v>10500</v>
      </c>
      <c r="Z197" s="9" t="str">
        <f>[2]หน้าผ้า!AO206</f>
        <v>WSWT2121670SM</v>
      </c>
      <c r="AA197" s="8">
        <f>[2]หน้าผ้า!AQ206</f>
        <v>11036.3</v>
      </c>
      <c r="AB197" s="8">
        <f>[2]หน้าผ้า!AR206</f>
        <v>0</v>
      </c>
      <c r="AC197" s="8">
        <f>[2]หน้าผ้า!AS206</f>
        <v>11036.3</v>
      </c>
      <c r="AD197" s="8">
        <f>[2]หน้าผ้า!AT206</f>
        <v>0</v>
      </c>
      <c r="AE197" s="8">
        <f>[2]หน้าผ้า!AU206</f>
        <v>11036.3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P8</v>
      </c>
      <c r="AI197" s="1">
        <f>[2]หน้าผ้า!DM206</f>
        <v>4</v>
      </c>
      <c r="AJ197" s="3" t="str">
        <f>[2]หน้าผ้า!DN206</f>
        <v>รอแจ้ง</v>
      </c>
      <c r="AK197" s="3" t="e">
        <f>[2]หน้าผ้า!DQ206</f>
        <v>#VALUE!</v>
      </c>
      <c r="AL197" s="3" t="e">
        <f>[2]หน้าผ้า!DR206</f>
        <v>#VALUE!</v>
      </c>
      <c r="AM197" s="3" t="e">
        <f>[2]หน้าผ้า!DS206</f>
        <v>#VALUE!</v>
      </c>
      <c r="AN197" s="3" t="e">
        <f>[2]หน้าผ้า!DT206</f>
        <v>#VALUE!</v>
      </c>
      <c r="AO197" s="3" t="e">
        <f>[2]หน้าผ้า!DU206</f>
        <v>#VALUE!</v>
      </c>
      <c r="AP197" s="3" t="e">
        <f>[2]หน้าผ้า!DP206</f>
        <v>#VALUE!</v>
      </c>
      <c r="AQ197" s="3" t="e">
        <f>[2]หน้าผ้า!DW206</f>
        <v>#VALUE!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WRWT21670/WRWT21670</v>
      </c>
      <c r="BD197" s="56">
        <f>[2]หน้าผ้า!CA206</f>
        <v>793.65712066666651</v>
      </c>
    </row>
    <row r="198" spans="1:56" ht="28.5" customHeight="1" x14ac:dyDescent="0.45">
      <c r="A198" s="3">
        <f>[2]หน้าผ้า!C207</f>
        <v>45066</v>
      </c>
      <c r="B198" s="14" t="str">
        <f>[2]หน้าผ้า!B207</f>
        <v>MK66-000701</v>
      </c>
      <c r="C198" s="9" t="str">
        <f>[2]หน้าผ้า!E207</f>
        <v>บจก.เอสพีเอ็ม อาหารสัตว์</v>
      </c>
      <c r="D198" s="13" t="str">
        <f>[2]หน้าผ้า!F207</f>
        <v>มาซูฟีด ซี041</v>
      </c>
      <c r="E198" s="9">
        <f>[2]หน้าผ้า!G207</f>
        <v>21</v>
      </c>
      <c r="F198" s="9">
        <f>[2]หน้าผ้า!H207</f>
        <v>38</v>
      </c>
      <c r="G198" s="9" t="str">
        <f>[2]หน้าผ้า!I207</f>
        <v>ขาว</v>
      </c>
      <c r="H198" s="9" t="str">
        <f>[2]หน้าผ้า!J207</f>
        <v>ด้าน</v>
      </c>
      <c r="I198" s="9">
        <f>[2]หน้าผ้า!L207</f>
        <v>102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>
        <f>[2]หน้าผ้า!T207</f>
        <v>22</v>
      </c>
      <c r="N198" s="9">
        <f>[2]หน้าผ้า!U207</f>
        <v>40</v>
      </c>
      <c r="O198" s="9">
        <f>[2]หน้าผ้า!V207</f>
        <v>40</v>
      </c>
      <c r="P198" s="10">
        <f>[2]หน้าผ้า!AB207</f>
        <v>108.55204095999999</v>
      </c>
      <c r="Q198" s="10">
        <f>[2]หน้าผ้า!AC207</f>
        <v>0</v>
      </c>
      <c r="R198" s="10">
        <f>[2]หน้าผ้า!AD207</f>
        <v>108.55204095999999</v>
      </c>
      <c r="S198" s="9" t="str">
        <f>[2]หน้าผ้า!Z207</f>
        <v>500กระสอบแบน</v>
      </c>
      <c r="T198" s="12" t="str">
        <f>[2]หน้าผ้า!X207</f>
        <v>รอแจ้ง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WSWT2121670SM</v>
      </c>
      <c r="AA198" s="8">
        <f>[2]หน้าผ้า!AQ207</f>
        <v>5518.15</v>
      </c>
      <c r="AB198" s="8">
        <f>[2]หน้าผ้า!AR207</f>
        <v>0</v>
      </c>
      <c r="AC198" s="8">
        <f>[2]หน้าผ้า!AS207</f>
        <v>5518.15</v>
      </c>
      <c r="AD198" s="8">
        <f>[2]หน้าผ้า!AT207</f>
        <v>0</v>
      </c>
      <c r="AE198" s="8">
        <f>[2]หน้าผ้า!AU207</f>
        <v>5518.15</v>
      </c>
      <c r="AF198" s="8">
        <f>[2]หน้าผ้า!AI207</f>
        <v>0</v>
      </c>
      <c r="AG198" s="1" t="str">
        <f>[3]หน้าผ้า!DC210</f>
        <v>พิมพ์ไม่ครบ</v>
      </c>
      <c r="AH198" s="1" t="str">
        <f>[2]หน้าผ้า!DL207</f>
        <v>P8</v>
      </c>
      <c r="AI198" s="1">
        <f>[2]หน้าผ้า!DM207</f>
        <v>4</v>
      </c>
      <c r="AJ198" s="3" t="str">
        <f>[2]หน้าผ้า!DN207</f>
        <v>รอแจ้ง</v>
      </c>
      <c r="AK198" s="3" t="e">
        <f>[2]หน้าผ้า!DQ207</f>
        <v>#VALUE!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 t="e">
        <f>[2]หน้าผ้า!DW207</f>
        <v>#VALUE!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WRWT21670/WRWT21670</v>
      </c>
      <c r="BD198" s="56">
        <f>[2]หน้าผ้า!CA207</f>
        <v>396.82856033333326</v>
      </c>
    </row>
    <row r="199" spans="1:56" ht="28.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21</v>
      </c>
      <c r="F199" s="9">
        <f>[2]หน้าผ้า!H208</f>
        <v>37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74</v>
      </c>
      <c r="J199" s="9" t="str">
        <f>[2]หน้าผ้า!M208</f>
        <v>±</v>
      </c>
      <c r="K199" s="9">
        <f>[2]หน้าผ้า!N208</f>
        <v>5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 t="str">
        <f>[2]หน้าผ้า!AC208</f>
        <v>ว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WSWT2121670SM</v>
      </c>
      <c r="AA199" s="8">
        <f>[2]หน้าผ้า!AQ208</f>
        <v>190117.72999999998</v>
      </c>
      <c r="AB199" s="8">
        <f>[2]หน้าผ้า!AR208</f>
        <v>88472.010000000009</v>
      </c>
      <c r="AC199" s="8">
        <f>[2]หน้าผ้า!AS208</f>
        <v>101645.72000000002</v>
      </c>
      <c r="AD199" s="8">
        <f>[2]หน้าผ้า!AT208</f>
        <v>88472.010000000009</v>
      </c>
      <c r="AE199" s="8">
        <f>[2]หน้าผ้า!AU208</f>
        <v>101645.72000000002</v>
      </c>
      <c r="AF199" s="8" t="str">
        <f>[2]หน้าผ้า!AI208</f>
        <v>ระบุในSD</v>
      </c>
      <c r="AG199" s="1" t="str">
        <f>[3]หน้าผ้า!DC211</f>
        <v>ยังไม่ได้พิมพ์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WRWT210670/WRWT21670</v>
      </c>
      <c r="BD199" s="56">
        <f>[2]หน้าผ้า!CA208</f>
        <v>0</v>
      </c>
    </row>
    <row r="200" spans="1:56" ht="28.5" customHeight="1" x14ac:dyDescent="0.45">
      <c r="A200" s="3">
        <f>[2]หน้าผ้า!C209</f>
        <v>45720</v>
      </c>
      <c r="B200" s="14" t="str">
        <f>[2]หน้าผ้า!B209</f>
        <v>MK68-000332</v>
      </c>
      <c r="C200" s="9" t="str">
        <f>[2]หน้าผ้า!E209</f>
        <v>กองเมล็ดพันธุ์ข้าว กรมการข้าว</v>
      </c>
      <c r="D200" s="13" t="str">
        <f>[2]หน้าผ้า!F209</f>
        <v>กองเมล็ดพันธุ์ข้าว</v>
      </c>
      <c r="E200" s="9">
        <f>[2]หน้าผ้า!G209</f>
        <v>22</v>
      </c>
      <c r="F200" s="9">
        <f>[2]หน้าผ้า!H209</f>
        <v>34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115</v>
      </c>
      <c r="J200" s="9" t="str">
        <f>[2]หน้าผ้า!M209</f>
        <v>+</v>
      </c>
      <c r="K200" s="9">
        <f>[2]หน้าผ้า!N209</f>
        <v>5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500กระสอบแบนเต็มใบ</v>
      </c>
      <c r="T200" s="12" t="str">
        <f>[2]หน้าผ้า!X209</f>
        <v>รอส่ง</v>
      </c>
      <c r="U200" s="11">
        <f>[2]หน้าผ้า!AA209</f>
        <v>325632</v>
      </c>
      <c r="V200" s="10">
        <f>[2]หน้าผ้า!AJ209</f>
        <v>325632</v>
      </c>
      <c r="W200" s="10">
        <f>[2]หน้าผ้า!AL209</f>
        <v>0</v>
      </c>
      <c r="X200" s="10">
        <f>[2]หน้าผ้า!AM209</f>
        <v>329710</v>
      </c>
      <c r="Y200" s="10">
        <f>[2]หน้าผ้า!AN209</f>
        <v>0</v>
      </c>
      <c r="Z200" s="9" t="str">
        <f>[2]หน้าผ้า!AO209</f>
        <v>WSWT2221940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พร้อมส่ง</v>
      </c>
      <c r="AH200" s="1" t="str">
        <f>[2]หน้าผ้า!DL209</f>
        <v>P8</v>
      </c>
      <c r="AI200" s="1">
        <f>[2]หน้าผ้า!DM209</f>
        <v>4</v>
      </c>
      <c r="AJ200" s="3" t="str">
        <f>[2]หน้าผ้า!DN209</f>
        <v>รอส่ง</v>
      </c>
      <c r="AK200" s="3" t="e">
        <f>[2]หน้าผ้า!DQ209</f>
        <v>#VALUE!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 t="str">
        <f>[2]หน้าผ้า!ED209</f>
        <v>รอART</v>
      </c>
      <c r="AY200" s="2" t="str">
        <f>[2]หน้าผ้า!AG209</f>
        <v>ส่งแล้ว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WRWT21940/WRWT21940</v>
      </c>
      <c r="BD200" s="56">
        <f>[2]หน้าผ้า!CA209</f>
        <v>0</v>
      </c>
    </row>
    <row r="201" spans="1:56" ht="28.5" customHeight="1" x14ac:dyDescent="0.45">
      <c r="A201" s="3">
        <f>[2]หน้าผ้า!C210</f>
        <v>45720</v>
      </c>
      <c r="B201" s="14" t="str">
        <f>[2]หน้าผ้า!B210</f>
        <v>MK68-000332</v>
      </c>
      <c r="C201" s="9" t="str">
        <f>[2]หน้าผ้า!E210</f>
        <v>กองเมล็ดพันธุ์ข้าว กรมการข้าว</v>
      </c>
      <c r="D201" s="13" t="str">
        <f>[2]หน้าผ้า!F210</f>
        <v>กองเมล็ดพันธุ์ข้าว</v>
      </c>
      <c r="E201" s="9">
        <f>[2]หน้าผ้า!G210</f>
        <v>22</v>
      </c>
      <c r="F201" s="9">
        <f>[2]หน้าผ้า!H210</f>
        <v>34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115</v>
      </c>
      <c r="J201" s="9" t="str">
        <f>[2]หน้าผ้า!M210</f>
        <v>+</v>
      </c>
      <c r="K201" s="9">
        <f>[2]หน้าผ้า!N210</f>
        <v>5</v>
      </c>
      <c r="L201" s="9" t="str">
        <f>[2]หน้าผ้า!R210</f>
        <v>ไม่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>500กระสอบแบนเต็มใบ</v>
      </c>
      <c r="T201" s="12">
        <f>[2]หน้าผ้า!X210</f>
        <v>45777</v>
      </c>
      <c r="U201" s="11">
        <f>[2]หน้าผ้า!AA210</f>
        <v>268368</v>
      </c>
      <c r="V201" s="10">
        <f>[2]หน้าผ้า!AJ210</f>
        <v>15939</v>
      </c>
      <c r="W201" s="10">
        <f>[2]หน้าผ้า!AL210</f>
        <v>252429</v>
      </c>
      <c r="X201" s="10">
        <f>[2]หน้าผ้า!AM210</f>
        <v>21430</v>
      </c>
      <c r="Y201" s="10">
        <f>[2]หน้าผ้า!AN210</f>
        <v>259284.90000000002</v>
      </c>
      <c r="Z201" s="9" t="str">
        <f>[2]หน้าผ้า!AO210</f>
        <v>WSWT2221940</v>
      </c>
      <c r="AA201" s="8">
        <f>[2]หน้าผ้า!AQ210</f>
        <v>257176.91376300002</v>
      </c>
      <c r="AB201" s="8">
        <f>[2]หน้าผ้า!AR210</f>
        <v>84469</v>
      </c>
      <c r="AC201" s="8">
        <f>[2]หน้าผ้า!AS210</f>
        <v>172707.91376300002</v>
      </c>
      <c r="AD201" s="8">
        <f>[2]หน้าผ้า!AT210</f>
        <v>0</v>
      </c>
      <c r="AE201" s="8">
        <f>[2]หน้าผ้า!AU210</f>
        <v>257176.91376300002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P8</v>
      </c>
      <c r="AI201" s="1">
        <f>[2]หน้าผ้า!DM210</f>
        <v>4</v>
      </c>
      <c r="AJ201" s="3">
        <f>[2]หน้าผ้า!DN210</f>
        <v>45777</v>
      </c>
      <c r="AK201" s="3">
        <f>[2]หน้าผ้า!DQ210</f>
        <v>45773</v>
      </c>
      <c r="AL201" s="3">
        <f>[2]หน้าผ้า!DR210</f>
        <v>45767</v>
      </c>
      <c r="AM201" s="3">
        <f>[2]หน้าผ้า!DS210</f>
        <v>45774</v>
      </c>
      <c r="AN201" s="3">
        <f>[2]หน้าผ้า!DT210</f>
        <v>45775</v>
      </c>
      <c r="AO201" s="3">
        <f>[2]หน้าผ้า!DU210</f>
        <v>45775</v>
      </c>
      <c r="AP201" s="3">
        <f>[2]หน้าผ้า!DP210</f>
        <v>45772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>รอART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WRWT21940/WRWT21940</v>
      </c>
      <c r="BD201" s="56">
        <f>[2]หน้าผ้า!CA210</f>
        <v>18453.264892530678</v>
      </c>
    </row>
    <row r="202" spans="1:56" ht="28.5" customHeight="1" x14ac:dyDescent="0.45">
      <c r="A202" s="3">
        <f>[2]หน้าผ้า!C211</f>
        <v>45720</v>
      </c>
      <c r="B202" s="14" t="str">
        <f>[2]หน้าผ้า!B211</f>
        <v>MK68-000332</v>
      </c>
      <c r="C202" s="9" t="str">
        <f>[2]หน้าผ้า!E211</f>
        <v>กองเมล็ดพันธุ์ข้าว กรมการข้าว</v>
      </c>
      <c r="D202" s="13" t="str">
        <f>[2]หน้าผ้า!F211</f>
        <v>กองเมล็ดพันธุ์ข้าว</v>
      </c>
      <c r="E202" s="9">
        <f>[2]หน้าผ้า!G211</f>
        <v>22</v>
      </c>
      <c r="F202" s="9">
        <f>[2]หน้าผ้า!H211</f>
        <v>34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115</v>
      </c>
      <c r="J202" s="9" t="str">
        <f>[2]หน้าผ้า!M211</f>
        <v>+</v>
      </c>
      <c r="K202" s="9">
        <f>[2]หน้าผ้า!N211</f>
        <v>5</v>
      </c>
      <c r="L202" s="9" t="str">
        <f>[2]หน้าผ้า!R211</f>
        <v>ไม่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500กระสอบแบนเต็มใบ</v>
      </c>
      <c r="T202" s="12">
        <f>[2]หน้าผ้า!X211</f>
        <v>45800</v>
      </c>
      <c r="U202" s="11">
        <f>[2]หน้าผ้า!AA211</f>
        <v>3406000</v>
      </c>
      <c r="V202" s="10">
        <f>[2]หน้าผ้า!AJ211</f>
        <v>0</v>
      </c>
      <c r="W202" s="10">
        <f>[2]หน้าผ้า!AL211</f>
        <v>3406000</v>
      </c>
      <c r="X202" s="10">
        <f>[2]หน้าผ้า!AM211</f>
        <v>0</v>
      </c>
      <c r="Y202" s="10">
        <f>[2]หน้าผ้า!AN211</f>
        <v>3576300</v>
      </c>
      <c r="Z202" s="9" t="str">
        <f>[2]หน้าผ้า!AO211</f>
        <v>WSWT2221940</v>
      </c>
      <c r="AA202" s="8">
        <f>[2]หน้าผ้า!AQ211</f>
        <v>3378309.2199999997</v>
      </c>
      <c r="AB202" s="8">
        <f>[2]หน้าผ้า!AR211</f>
        <v>0</v>
      </c>
      <c r="AC202" s="8">
        <f>[2]หน้าผ้า!AS211</f>
        <v>3378309.2199999997</v>
      </c>
      <c r="AD202" s="8">
        <f>[2]หน้าผ้า!AT211</f>
        <v>0</v>
      </c>
      <c r="AE202" s="8">
        <f>[2]หน้าผ้า!AU211</f>
        <v>3378309.2199999997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P8</v>
      </c>
      <c r="AI202" s="1">
        <f>[2]หน้าผ้า!DM211</f>
        <v>4</v>
      </c>
      <c r="AJ202" s="3">
        <f>[2]หน้าผ้า!DN211</f>
        <v>45800</v>
      </c>
      <c r="AK202" s="3">
        <f>[2]หน้าผ้า!DQ211</f>
        <v>45796</v>
      </c>
      <c r="AL202" s="3">
        <f>[2]หน้าผ้า!DR211</f>
        <v>45790</v>
      </c>
      <c r="AM202" s="3">
        <f>[2]หน้าผ้า!DS211</f>
        <v>45797</v>
      </c>
      <c r="AN202" s="3">
        <f>[2]หน้าผ้า!DT211</f>
        <v>45798</v>
      </c>
      <c r="AO202" s="3">
        <f>[2]หน้าผ้า!DU211</f>
        <v>45798</v>
      </c>
      <c r="AP202" s="3">
        <f>[2]หน้าผ้า!DP211</f>
        <v>45795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WRWT21940/WRWT21940</v>
      </c>
      <c r="BD202" s="56">
        <f>[2]หน้าผ้า!CA211</f>
        <v>360961.0791262667</v>
      </c>
    </row>
    <row r="203" spans="1:56" ht="28.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21.6</v>
      </c>
      <c r="F203" s="9">
        <f>[2]หน้าผ้า!H212</f>
        <v>34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97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WSWT2221940</v>
      </c>
      <c r="AA203" s="8">
        <f>[2]หน้าผ้า!AQ212</f>
        <v>3635486.1337629999</v>
      </c>
      <c r="AB203" s="8">
        <f>[2]หน้าผ้า!AR212</f>
        <v>84469</v>
      </c>
      <c r="AC203" s="8">
        <f>[2]หน้าผ้า!AS212</f>
        <v>3551017.1337629999</v>
      </c>
      <c r="AD203" s="8">
        <f>[2]หน้าผ้า!AT212</f>
        <v>0</v>
      </c>
      <c r="AE203" s="8">
        <f>[2]หน้าผ้า!AU212</f>
        <v>3635486.1337629999</v>
      </c>
      <c r="AF203" s="8" t="str">
        <f>[2]หน้าผ้า!AI212</f>
        <v>ระบุในSD</v>
      </c>
      <c r="AG203" s="1" t="str">
        <f>[3]หน้าผ้า!DC215</f>
        <v>ยังไม่ได้พิมพ์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WRWT21940/WRWT21940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45749</v>
      </c>
      <c r="B204" s="14" t="str">
        <f>[2]หน้าผ้า!B213</f>
        <v>MK68-000487</v>
      </c>
      <c r="C204" s="9" t="str">
        <f>[2]หน้าผ้า!E213</f>
        <v>บจก.ซิเบลโก้(บางเลน)</v>
      </c>
      <c r="D204" s="13" t="str">
        <f>[2]หน้าผ้า!F213</f>
        <v>FELDSPAR N325-GBL</v>
      </c>
      <c r="E204" s="9">
        <f>[2]หน้าผ้า!G213</f>
        <v>23</v>
      </c>
      <c r="F204" s="9">
        <f>[2]หน้าผ้า!H213</f>
        <v>38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100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</v>
      </c>
      <c r="T204" s="12">
        <f>[2]หน้าผ้า!X213</f>
        <v>45754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5250</v>
      </c>
      <c r="Z204" s="9" t="str">
        <f>[2]หน้าผ้า!AO213</f>
        <v>WSWT2325650</v>
      </c>
      <c r="AA204" s="8">
        <f>[2]หน้าผ้า!AQ213</f>
        <v>5518.15</v>
      </c>
      <c r="AB204" s="8">
        <f>[2]หน้าผ้า!AR213</f>
        <v>5518.15</v>
      </c>
      <c r="AC204" s="8">
        <f>[2]หน้าผ้า!AS213</f>
        <v>0</v>
      </c>
      <c r="AD204" s="8">
        <f>[2]หน้าผ้า!AT213</f>
        <v>5518.15</v>
      </c>
      <c r="AE204" s="8">
        <f>[2]หน้าผ้า!AU213</f>
        <v>0</v>
      </c>
      <c r="AF204" s="8" t="str">
        <f>[2]หน้าผ้า!AI213</f>
        <v>ห้ามเกิน-ขาดได้5%</v>
      </c>
      <c r="AG204" s="1" t="str">
        <f>[3]หน้าผ้า!DC216</f>
        <v>รอแบบ</v>
      </c>
      <c r="AH204" s="1" t="str">
        <f>[2]หน้าผ้า!DL213</f>
        <v>P8</v>
      </c>
      <c r="AI204" s="1">
        <f>[2]หน้าผ้า!DM213</f>
        <v>4</v>
      </c>
      <c r="AJ204" s="3">
        <f>[2]หน้าผ้า!DN213</f>
        <v>45754</v>
      </c>
      <c r="AK204" s="3">
        <f>[2]หน้าผ้า!DQ213</f>
        <v>45750</v>
      </c>
      <c r="AL204" s="3">
        <f>[2]หน้าผ้า!DR213</f>
        <v>45744</v>
      </c>
      <c r="AM204" s="3">
        <f>[2]หน้าผ้า!DS213</f>
        <v>45751</v>
      </c>
      <c r="AN204" s="3">
        <f>[2]หน้าผ้า!DT213</f>
        <v>45752</v>
      </c>
      <c r="AO204" s="3">
        <f>[2]หน้าผ้า!DU213</f>
        <v>45752</v>
      </c>
      <c r="AP204" s="3">
        <f>[2]หน้าผ้า!DP213</f>
        <v>45749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>รอART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WRWT25650/WRWT25650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45743</v>
      </c>
      <c r="B205" s="14" t="str">
        <f>[2]หน้าผ้า!B214</f>
        <v>MK68-000461</v>
      </c>
      <c r="C205" s="9" t="str">
        <f>[2]หน้าผ้า!E214</f>
        <v>บจก.กบินทร์อินทรีย์</v>
      </c>
      <c r="D205" s="13" t="str">
        <f>[2]หน้าผ้า!F214</f>
        <v>ไก่เหยียบศร ศรีวรรณ 25 กก.</v>
      </c>
      <c r="E205" s="9">
        <f>[2]หน้าผ้า!G214</f>
        <v>23</v>
      </c>
      <c r="F205" s="9">
        <f>[2]หน้าผ้า!H214</f>
        <v>32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64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>
        <f>[2]หน้าผ้า!T214</f>
        <v>24</v>
      </c>
      <c r="N205" s="9">
        <f>[2]หน้าผ้า!U214</f>
        <v>35</v>
      </c>
      <c r="O205" s="9">
        <f>[2]หน้าผ้า!V214</f>
        <v>40</v>
      </c>
      <c r="P205" s="10">
        <f>[2]หน้าผ้า!AB214</f>
        <v>103.61785728</v>
      </c>
      <c r="Q205" s="10">
        <f>[2]หน้าผ้า!AC214</f>
        <v>0</v>
      </c>
      <c r="R205" s="10">
        <f>[2]หน้าผ้า!AD214</f>
        <v>103.61785728</v>
      </c>
      <c r="S205" s="9" t="str">
        <f>[2]หน้าผ้า!Z214</f>
        <v>500กระสอบ</v>
      </c>
      <c r="T205" s="12">
        <f>[2]หน้าผ้า!X214</f>
        <v>45755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5250</v>
      </c>
      <c r="Z205" s="9" t="str">
        <f>[2]หน้าผ้า!AO214</f>
        <v>WSWT2325650</v>
      </c>
      <c r="AA205" s="8">
        <f>[2]หน้าผ้า!AQ214</f>
        <v>4679.9500000000007</v>
      </c>
      <c r="AB205" s="8">
        <f>[2]หน้าผ้า!AR214</f>
        <v>4679.9500000000007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ขาด-เกิน5%</v>
      </c>
      <c r="AG205" s="1" t="str">
        <f>[3]หน้าผ้า!DC217</f>
        <v>รอแบบ</v>
      </c>
      <c r="AH205" s="1" t="str">
        <f>[2]หน้าผ้า!DL214</f>
        <v>P9</v>
      </c>
      <c r="AI205" s="1">
        <f>[2]หน้าผ้า!DM214</f>
        <v>3</v>
      </c>
      <c r="AJ205" s="3">
        <f>[2]หน้าผ้า!DN214</f>
        <v>45755</v>
      </c>
      <c r="AK205" s="3">
        <f>[2]หน้าผ้า!DQ214</f>
        <v>0</v>
      </c>
      <c r="AL205" s="3">
        <f>[2]หน้าผ้า!DR214</f>
        <v>45745</v>
      </c>
      <c r="AM205" s="3">
        <f>[2]หน้าผ้า!DS214</f>
        <v>45752</v>
      </c>
      <c r="AN205" s="3">
        <f>[2]หน้าผ้า!DT214</f>
        <v>45753</v>
      </c>
      <c r="AO205" s="3">
        <f>[2]หน้าผ้า!DU214</f>
        <v>45753</v>
      </c>
      <c r="AP205" s="3">
        <f>[2]หน้าผ้า!DP214</f>
        <v>45750</v>
      </c>
      <c r="AQ205" s="3">
        <f>[2]หน้าผ้า!DW214</f>
        <v>45754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 t="str">
        <f>[2]หน้าผ้า!AG214</f>
        <v>กรีด253740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WRWT25650/WRWT25650</v>
      </c>
      <c r="BD205" s="56">
        <f>[2]หน้าผ้า!CA214</f>
        <v>0</v>
      </c>
    </row>
    <row r="206" spans="1:56" ht="28.5" customHeight="1" x14ac:dyDescent="0.45">
      <c r="A206" s="3">
        <f>[2]หน้าผ้า!C215</f>
        <v>45748</v>
      </c>
      <c r="B206" s="14" t="str">
        <f>[2]หน้าผ้า!B215</f>
        <v>MK68-000490</v>
      </c>
      <c r="C206" s="9" t="str">
        <f>[2]หน้าผ้า!E215</f>
        <v>คุณปราสาท เจริญธรรมรักษา</v>
      </c>
      <c r="D206" s="13" t="str">
        <f>[2]หน้าผ้า!F215</f>
        <v>พิมพ์น้ำเงิน</v>
      </c>
      <c r="E206" s="9">
        <f>[2]หน้าผ้า!G215</f>
        <v>23</v>
      </c>
      <c r="F206" s="9">
        <f>[2]หน้าผ้า!H215</f>
        <v>34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68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</v>
      </c>
      <c r="T206" s="12">
        <f>[2]หน้าผ้า!X215</f>
        <v>45756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10500</v>
      </c>
      <c r="Z206" s="9" t="str">
        <f>[2]หน้าผ้า!AO215</f>
        <v>WSWT2325650</v>
      </c>
      <c r="AA206" s="8">
        <f>[2]หน้าผ้า!AQ215</f>
        <v>9918.7000000000007</v>
      </c>
      <c r="AB206" s="8">
        <f>[2]หน้าผ้า!AR215</f>
        <v>5553</v>
      </c>
      <c r="AC206" s="8">
        <f>[2]หน้าผ้า!AS215</f>
        <v>4365.7000000000007</v>
      </c>
      <c r="AD206" s="8">
        <f>[2]หน้าผ้า!AT215</f>
        <v>0</v>
      </c>
      <c r="AE206" s="8">
        <f>[2]หน้าผ้า!AU215</f>
        <v>0</v>
      </c>
      <c r="AF206" s="8" t="str">
        <f>[2]หน้าผ้า!AI215</f>
        <v>ขาด-เกิน5%</v>
      </c>
      <c r="AG206" s="1" t="str">
        <f>[3]หน้าผ้า!DC218</f>
        <v>รอแบบ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45756</v>
      </c>
      <c r="AK206" s="3">
        <f>[2]หน้าผ้า!DQ215</f>
        <v>0</v>
      </c>
      <c r="AL206" s="3">
        <f>[2]หน้าผ้า!DR215</f>
        <v>45747</v>
      </c>
      <c r="AM206" s="3">
        <f>[2]หน้าผ้า!DS215</f>
        <v>45754</v>
      </c>
      <c r="AN206" s="3">
        <f>[2]หน้าผ้า!DT215</f>
        <v>45755</v>
      </c>
      <c r="AO206" s="3">
        <f>[2]หน้าผ้า!DU215</f>
        <v>45755</v>
      </c>
      <c r="AP206" s="3">
        <f>[2]หน้าผ้า!DP215</f>
        <v>45751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>รอART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WRWT25650/WRWT25650</v>
      </c>
      <c r="BD206" s="56">
        <f>[2]หน้าผ้า!CA215</f>
        <v>326.33607499999994</v>
      </c>
    </row>
    <row r="207" spans="1:56" ht="28.5" customHeight="1" x14ac:dyDescent="0.45">
      <c r="A207" s="3" t="str">
        <f>[2]หน้าผ้า!C216</f>
        <v>ประมาณการ</v>
      </c>
      <c r="B207" s="14" t="str">
        <f>[2]หน้าผ้า!B216</f>
        <v>ประมาณการ</v>
      </c>
      <c r="C207" s="9" t="str">
        <f>[2]หน้าผ้า!E216</f>
        <v>พันธุ์ข้าว</v>
      </c>
      <c r="D207" s="13" t="str">
        <f>[2]หน้าผ้า!F216</f>
        <v>รอแบบ</v>
      </c>
      <c r="E207" s="9">
        <f>[2]หน้าผ้า!G216</f>
        <v>23</v>
      </c>
      <c r="F207" s="9">
        <f>[2]หน้าผ้า!H216</f>
        <v>34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68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500กระสอบ</v>
      </c>
      <c r="T207" s="12">
        <f>[2]หน้าผ้า!X216</f>
        <v>45777</v>
      </c>
      <c r="U207" s="11">
        <f>[2]หน้าผ้า!AA216</f>
        <v>7000</v>
      </c>
      <c r="V207" s="10">
        <f>[2]หน้าผ้า!AJ216</f>
        <v>0</v>
      </c>
      <c r="W207" s="10">
        <f>[2]หน้าผ้า!AL216</f>
        <v>7000</v>
      </c>
      <c r="X207" s="10">
        <f>[2]หน้าผ้า!AM216</f>
        <v>0</v>
      </c>
      <c r="Y207" s="10">
        <f>[2]หน้าผ้า!AN216</f>
        <v>7350</v>
      </c>
      <c r="Z207" s="9" t="str">
        <f>[2]หน้าผ้า!AO216</f>
        <v>WSWT2325650</v>
      </c>
      <c r="AA207" s="8">
        <f>[2]หน้าผ้า!AQ216</f>
        <v>6943.09</v>
      </c>
      <c r="AB207" s="8">
        <f>[2]หน้าผ้า!AR216</f>
        <v>0</v>
      </c>
      <c r="AC207" s="8">
        <f>[2]หน้าผ้า!AS216</f>
        <v>6943.09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45777</v>
      </c>
      <c r="AK207" s="3">
        <f>[2]หน้าผ้า!DQ216</f>
        <v>0</v>
      </c>
      <c r="AL207" s="3">
        <f>[2]หน้าผ้า!DR216</f>
        <v>45768</v>
      </c>
      <c r="AM207" s="3">
        <f>[2]หน้าผ้า!DS216</f>
        <v>45775</v>
      </c>
      <c r="AN207" s="3">
        <f>[2]หน้าผ้า!DT216</f>
        <v>45776</v>
      </c>
      <c r="AO207" s="3">
        <f>[2]หน้าผ้า!DU216</f>
        <v>45776</v>
      </c>
      <c r="AP207" s="3">
        <f>[2]หน้าผ้า!DP216</f>
        <v>45772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>รอART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WRWT25650/WRWT25650</v>
      </c>
      <c r="BD207" s="56">
        <f>[2]หน้าผ้า!CA216</f>
        <v>518.99597749999987</v>
      </c>
    </row>
    <row r="208" spans="1:56" ht="28.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บจก.ซิเบลโก้(สบปราบ)</v>
      </c>
      <c r="D208" s="13" t="str">
        <f>[2]หน้าผ้า!F217</f>
        <v>รอแบบ</v>
      </c>
      <c r="E208" s="9">
        <f>[2]หน้าผ้า!G217</f>
        <v>23</v>
      </c>
      <c r="F208" s="9">
        <f>[2]หน้าผ้า!H217</f>
        <v>34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92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มัด100</v>
      </c>
      <c r="T208" s="12">
        <f>[2]หน้าผ้า!X217</f>
        <v>45777</v>
      </c>
      <c r="U208" s="11">
        <f>[2]หน้าผ้า!AA217</f>
        <v>5000</v>
      </c>
      <c r="V208" s="10">
        <f>[2]หน้าผ้า!AJ217</f>
        <v>0</v>
      </c>
      <c r="W208" s="10">
        <f>[2]หน้าผ้า!AL217</f>
        <v>5000</v>
      </c>
      <c r="X208" s="10">
        <f>[2]หน้าผ้า!AM217</f>
        <v>0</v>
      </c>
      <c r="Y208" s="10">
        <f>[2]หน้าผ้า!AN217</f>
        <v>5250</v>
      </c>
      <c r="Z208" s="9" t="str">
        <f>[2]หน้าผ้า!AO217</f>
        <v>WSWT2325650</v>
      </c>
      <c r="AA208" s="8">
        <f>[2]หน้าผ้า!AQ217</f>
        <v>4959.3500000000004</v>
      </c>
      <c r="AB208" s="8">
        <f>[2]หน้าผ้า!AR217</f>
        <v>0</v>
      </c>
      <c r="AC208" s="8">
        <f>[2]หน้าผ้า!AS217</f>
        <v>4959.3500000000004</v>
      </c>
      <c r="AD208" s="8">
        <f>[2]หน้าผ้า!AT217</f>
        <v>0</v>
      </c>
      <c r="AE208" s="8">
        <f>[2]หน้าผ้า!AU217</f>
        <v>4959.3500000000004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P8</v>
      </c>
      <c r="AI208" s="1">
        <f>[2]หน้าผ้า!DM217</f>
        <v>4</v>
      </c>
      <c r="AJ208" s="3">
        <f>[2]หน้าผ้า!DN217</f>
        <v>45777</v>
      </c>
      <c r="AK208" s="3">
        <f>[2]หน้าผ้า!DQ217</f>
        <v>45773</v>
      </c>
      <c r="AL208" s="3">
        <f>[2]หน้าผ้า!DR217</f>
        <v>45767</v>
      </c>
      <c r="AM208" s="3">
        <f>[2]หน้าผ้า!DS217</f>
        <v>45774</v>
      </c>
      <c r="AN208" s="3">
        <f>[2]หน้าผ้า!DT217</f>
        <v>45775</v>
      </c>
      <c r="AO208" s="3">
        <f>[2]หน้าผ้า!DU217</f>
        <v>45775</v>
      </c>
      <c r="AP208" s="3">
        <f>[2]หน้าผ้า!DP217</f>
        <v>45772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WRWT25650/WRWT25650</v>
      </c>
      <c r="BD208" s="56">
        <f>[2]หน้าผ้า!CA217</f>
        <v>370.71141249999999</v>
      </c>
    </row>
    <row r="209" spans="1:56" ht="28.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บจก.ซิเบลโก้</v>
      </c>
      <c r="D209" s="13" t="str">
        <f>[2]หน้าผ้า!F218</f>
        <v>รอแบบ</v>
      </c>
      <c r="E209" s="9">
        <f>[2]หน้าผ้า!G218</f>
        <v>23</v>
      </c>
      <c r="F209" s="9">
        <f>[2]หน้าผ้า!H218</f>
        <v>34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68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ไม่</v>
      </c>
      <c r="M209" s="10">
        <f>[2]หน้าผ้า!T218</f>
        <v>24</v>
      </c>
      <c r="N209" s="9">
        <f>[2]หน้าผ้า!U218</f>
        <v>37</v>
      </c>
      <c r="O209" s="9">
        <f>[2]หน้าผ้า!V218</f>
        <v>50</v>
      </c>
      <c r="P209" s="10">
        <f>[2]หน้าผ้า!AB218</f>
        <v>547.69438847999993</v>
      </c>
      <c r="Q209" s="10">
        <f>[2]หน้าผ้า!AC218</f>
        <v>0</v>
      </c>
      <c r="R209" s="10">
        <f>[2]หน้าผ้า!AD218</f>
        <v>547.69438847999993</v>
      </c>
      <c r="S209" s="9" t="str">
        <f>[2]หน้าผ้า!Z218</f>
        <v>มัด100</v>
      </c>
      <c r="T209" s="12">
        <f>[2]หน้าผ้า!X218</f>
        <v>45777</v>
      </c>
      <c r="U209" s="11">
        <f>[2]หน้าผ้า!AA218</f>
        <v>20000</v>
      </c>
      <c r="V209" s="10">
        <f>[2]หน้าผ้า!AJ218</f>
        <v>0</v>
      </c>
      <c r="W209" s="10">
        <f>[2]หน้าผ้า!AL218</f>
        <v>20000</v>
      </c>
      <c r="X209" s="10">
        <f>[2]หน้าผ้า!AM218</f>
        <v>0</v>
      </c>
      <c r="Y209" s="10">
        <f>[2]หน้าผ้า!AN218</f>
        <v>21000</v>
      </c>
      <c r="Z209" s="9" t="str">
        <f>[2]หน้าผ้า!AO218</f>
        <v>WSWT2325650</v>
      </c>
      <c r="AA209" s="8">
        <f>[2]หน้าผ้า!AQ218</f>
        <v>19837.400000000001</v>
      </c>
      <c r="AB209" s="8">
        <f>[2]หน้าผ้า!AR218</f>
        <v>0</v>
      </c>
      <c r="AC209" s="8">
        <f>[2]หน้าผ้า!AS218</f>
        <v>19837.400000000001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P9</v>
      </c>
      <c r="AI209" s="1">
        <f>[2]หน้าผ้า!DM218</f>
        <v>3</v>
      </c>
      <c r="AJ209" s="3">
        <f>[2]หน้าผ้า!DN218</f>
        <v>45777</v>
      </c>
      <c r="AK209" s="3">
        <f>[2]หน้าผ้า!DQ218</f>
        <v>0</v>
      </c>
      <c r="AL209" s="3">
        <f>[2]หน้าผ้า!DR218</f>
        <v>45767</v>
      </c>
      <c r="AM209" s="3">
        <f>[2]หน้าผ้า!DS218</f>
        <v>45774</v>
      </c>
      <c r="AN209" s="3">
        <f>[2]หน้าผ้า!DT218</f>
        <v>45775</v>
      </c>
      <c r="AO209" s="3">
        <f>[2]หน้าผ้า!DU218</f>
        <v>45775</v>
      </c>
      <c r="AP209" s="3">
        <f>[2]หน้าผ้า!DP218</f>
        <v>45772</v>
      </c>
      <c r="AQ209" s="3">
        <f>[2]หน้าผ้า!DW218</f>
        <v>45776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1482.84565</v>
      </c>
    </row>
    <row r="210" spans="1:56" ht="28.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23</v>
      </c>
      <c r="F210" s="9">
        <f>[2]หน้าผ้า!H219</f>
        <v>34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68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WSWT2325650</v>
      </c>
      <c r="AA210" s="8">
        <f>[2]หน้าผ้า!AQ219</f>
        <v>51856.640000000007</v>
      </c>
      <c r="AB210" s="8">
        <f>[2]หน้าผ้า!AR219</f>
        <v>15751.1</v>
      </c>
      <c r="AC210" s="8">
        <f>[2]หน้าผ้า!AS219</f>
        <v>36105.54</v>
      </c>
      <c r="AD210" s="8">
        <f>[2]หน้าผ้า!AT219</f>
        <v>5518.15</v>
      </c>
      <c r="AE210" s="8">
        <f>[2]หน้าผ้า!AU219</f>
        <v>4959.3500000000004</v>
      </c>
      <c r="AF210" s="8" t="str">
        <f>[2]หน้าผ้า!AI219</f>
        <v>ระบุในSD</v>
      </c>
      <c r="AG210" s="1" t="str">
        <f>[3]หน้าผ้า!DC222</f>
        <v>ยังไม่ได้พิมพ์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45749</v>
      </c>
      <c r="B211" s="14" t="str">
        <f>[2]หน้าผ้า!B220</f>
        <v>MK68-000489</v>
      </c>
      <c r="C211" s="9" t="str">
        <f>[2]หน้าผ้า!E220</f>
        <v>โรงสีรุ่งเรืองไพศาล</v>
      </c>
      <c r="D211" s="13" t="str">
        <f>[2]หน้าผ้า!F220</f>
        <v>ข้าวเปลือกไก่ชน</v>
      </c>
      <c r="E211" s="9">
        <f>[2]หน้าผ้า!G220</f>
        <v>23</v>
      </c>
      <c r="F211" s="9">
        <f>[2]หน้าผ้า!H220</f>
        <v>35</v>
      </c>
      <c r="G211" s="9" t="str">
        <f>[2]หน้าผ้า!I220</f>
        <v>ขาวแถบใส5</v>
      </c>
      <c r="H211" s="9">
        <f>[2]หน้าผ้า!J220</f>
        <v>0</v>
      </c>
      <c r="I211" s="9">
        <f>[2]หน้าผ้า!L220</f>
        <v>70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500กระสอบ</v>
      </c>
      <c r="T211" s="12">
        <f>[2]หน้าผ้า!X220</f>
        <v>45757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WSWTSCL052325650</v>
      </c>
      <c r="AA211" s="8">
        <f>[2]หน้าผ้า!AQ220</f>
        <v>5099.05</v>
      </c>
      <c r="AB211" s="8">
        <f>[2]หน้าผ้า!AR220</f>
        <v>5099.05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 t="str">
        <f>[2]หน้าผ้า!AI220</f>
        <v>ขาด-เกิน5%</v>
      </c>
      <c r="AG211" s="1" t="str">
        <f>[3]หน้าผ้า!DC223</f>
        <v>พร้อมส่ง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45757</v>
      </c>
      <c r="AK211" s="3">
        <f>[2]หน้าผ้า!DQ220</f>
        <v>0</v>
      </c>
      <c r="AL211" s="3">
        <f>[2]หน้าผ้า!DR220</f>
        <v>45748</v>
      </c>
      <c r="AM211" s="3">
        <f>[2]หน้าผ้า!DS220</f>
        <v>45755</v>
      </c>
      <c r="AN211" s="3">
        <f>[2]หน้าผ้า!DT220</f>
        <v>45756</v>
      </c>
      <c r="AO211" s="3">
        <f>[2]หน้าผ้า!DU220</f>
        <v>45756</v>
      </c>
      <c r="AP211" s="3">
        <f>[2]หน้าผ้า!DP220</f>
        <v>45752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>รอART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WRWT25650/WRCL25680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23</v>
      </c>
      <c r="F212" s="9">
        <f>[2]หน้าผ้า!H221</f>
        <v>34</v>
      </c>
      <c r="G212" s="9" t="str">
        <f>[2]หน้าผ้า!I221</f>
        <v>ขาวแถบใส5</v>
      </c>
      <c r="H212" s="9">
        <f>[2]หน้าผ้า!J221</f>
        <v>0</v>
      </c>
      <c r="I212" s="9">
        <f>[2]หน้าผ้า!L221</f>
        <v>68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WSWTSCL052325650</v>
      </c>
      <c r="AA212" s="8">
        <f>[2]หน้าผ้า!AQ221</f>
        <v>5099.05</v>
      </c>
      <c r="AB212" s="8">
        <f>[2]หน้าผ้า!AR221</f>
        <v>5099.05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>
        <f>[2]หน้าผ้า!DL221</f>
        <v>0</v>
      </c>
      <c r="AI212" s="1" t="str">
        <f>[2]หน้าผ้า!DM221</f>
        <v>Lead time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WRWT25650/WRCL25680</v>
      </c>
      <c r="BD212" s="56">
        <f>[2]หน้าผ้า!CA221</f>
        <v>0</v>
      </c>
    </row>
    <row r="213" spans="1:56" ht="28.5" customHeight="1" x14ac:dyDescent="0.45">
      <c r="A213" s="3">
        <f>[2]หน้าผ้า!C222</f>
        <v>45748</v>
      </c>
      <c r="B213" s="14" t="str">
        <f>[2]หน้าผ้า!B222</f>
        <v>MK68-000490</v>
      </c>
      <c r="C213" s="9" t="str">
        <f>[2]หน้าผ้า!E222</f>
        <v>คุณปราสาท เจริญธรรมรักษา</v>
      </c>
      <c r="D213" s="13" t="str">
        <f>[2]หน้าผ้า!F222</f>
        <v>ถุงเขียว(คัดพิเศษ)</v>
      </c>
      <c r="E213" s="9">
        <f>[2]หน้าผ้า!G222</f>
        <v>23</v>
      </c>
      <c r="F213" s="9">
        <f>[2]หน้าผ้า!H222</f>
        <v>34</v>
      </c>
      <c r="G213" s="9" t="str">
        <f>[2]หน้าผ้า!I222</f>
        <v>ขาวแถบใส2</v>
      </c>
      <c r="H213" s="9">
        <f>[2]หน้าผ้า!J222</f>
        <v>0</v>
      </c>
      <c r="I213" s="9">
        <f>[2]หน้าผ้า!L222</f>
        <v>68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500กระสอบ</v>
      </c>
      <c r="T213" s="12">
        <f>[2]หน้าผ้า!X222</f>
        <v>45756</v>
      </c>
      <c r="U213" s="11">
        <f>[2]หน้าผ้า!AA222</f>
        <v>10000</v>
      </c>
      <c r="V213" s="10">
        <f>[2]หน้าผ้า!AJ222</f>
        <v>0</v>
      </c>
      <c r="W213" s="10">
        <f>[2]หน้าผ้า!AL222</f>
        <v>10000</v>
      </c>
      <c r="X213" s="10">
        <f>[2]หน้าผ้า!AM222</f>
        <v>0</v>
      </c>
      <c r="Y213" s="10">
        <f>[2]หน้าผ้า!AN222</f>
        <v>10500</v>
      </c>
      <c r="Z213" s="9" t="str">
        <f>[2]หน้าผ้า!AO222</f>
        <v>WSWTFCL022325650</v>
      </c>
      <c r="AA213" s="8">
        <f>[2]หน้าผ้า!AQ222</f>
        <v>9918.7000000000007</v>
      </c>
      <c r="AB213" s="8">
        <f>[2]หน้าผ้า!AR222</f>
        <v>6043</v>
      </c>
      <c r="AC213" s="8">
        <f>[2]หน้าผ้า!AS222</f>
        <v>3875.7000000000007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45756</v>
      </c>
      <c r="AK213" s="3">
        <f>[2]หน้าผ้า!DQ222</f>
        <v>0</v>
      </c>
      <c r="AL213" s="3">
        <f>[2]หน้าผ้า!DR222</f>
        <v>45747</v>
      </c>
      <c r="AM213" s="3">
        <f>[2]หน้าผ้า!DS222</f>
        <v>45754</v>
      </c>
      <c r="AN213" s="3">
        <f>[2]หน้าผ้า!DT222</f>
        <v>45755</v>
      </c>
      <c r="AO213" s="3">
        <f>[2]หน้าผ้า!DU222</f>
        <v>45755</v>
      </c>
      <c r="AP213" s="3">
        <f>[2]หน้าผ้า!DP222</f>
        <v>45751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>รอART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WRWT25650/WRCL25680</v>
      </c>
      <c r="BD213" s="56">
        <f>[2]หน้าผ้า!CA222</f>
        <v>312.76037733333339</v>
      </c>
    </row>
    <row r="214" spans="1:56" ht="28.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23</v>
      </c>
      <c r="F214" s="9">
        <f>[2]หน้าผ้า!H223</f>
        <v>34</v>
      </c>
      <c r="G214" s="9" t="str">
        <f>[2]หน้าผ้า!I223</f>
        <v>ขาวแถบใส2</v>
      </c>
      <c r="H214" s="9">
        <f>[2]หน้าผ้า!J223</f>
        <v>0</v>
      </c>
      <c r="I214" s="9">
        <f>[2]หน้าผ้า!L223</f>
        <v>68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WSWTFCL022325650</v>
      </c>
      <c r="AA214" s="8">
        <f>[2]หน้าผ้า!AQ223</f>
        <v>9918.7000000000007</v>
      </c>
      <c r="AB214" s="8">
        <f>[2]หน้าผ้า!AR223</f>
        <v>6043</v>
      </c>
      <c r="AC214" s="8">
        <f>[2]หน้าผ้า!AS223</f>
        <v>3875.7000000000007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ระบุในSD</v>
      </c>
      <c r="AG214" s="1" t="str">
        <f>[3]หน้าผ้า!DC226</f>
        <v>ยังไม่ได้พิมพ์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WRWT25650/WRCL25680</v>
      </c>
      <c r="BD214" s="56">
        <f>[2]หน้าผ้า!CA223</f>
        <v>0</v>
      </c>
    </row>
    <row r="215" spans="1:56" ht="28.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23</v>
      </c>
      <c r="F215" s="9">
        <f>[2]หน้าผ้า!H224</f>
        <v>37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85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WSWT2325800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ผ้าขาว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WRWT25800/WRWT28750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45749</v>
      </c>
      <c r="B216" s="14" t="str">
        <f>[2]หน้าผ้า!B225</f>
        <v>MK68-000472</v>
      </c>
      <c r="C216" s="9" t="str">
        <f>[2]หน้าผ้า!E225</f>
        <v>บจก.ปริ้นซ์ อโกร ไซแอนส์</v>
      </c>
      <c r="D216" s="13" t="str">
        <f>[2]หน้าผ้า!F225</f>
        <v>อะมิโนก้า</v>
      </c>
      <c r="E216" s="9">
        <f>[2]หน้าผ้า!G225</f>
        <v>23</v>
      </c>
      <c r="F216" s="9">
        <f>[2]หน้าผ้า!H225</f>
        <v>37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115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>
        <f>[2]หน้าผ้า!T225</f>
        <v>24</v>
      </c>
      <c r="N216" s="9">
        <f>[2]หน้าผ้า!U225</f>
        <v>40</v>
      </c>
      <c r="O216" s="9">
        <f>[2]หน้าผ้า!V225</f>
        <v>80</v>
      </c>
      <c r="P216" s="10">
        <f>[2]หน้าผ้า!AB225</f>
        <v>378.94530662399995</v>
      </c>
      <c r="Q216" s="10">
        <f>[2]หน้าผ้า!AC225</f>
        <v>0</v>
      </c>
      <c r="R216" s="10">
        <f>[2]หน้าผ้า!AD225</f>
        <v>378.94530662399995</v>
      </c>
      <c r="S216" s="9" t="str">
        <f>[2]หน้าผ้า!Z225</f>
        <v>500กระสอบ</v>
      </c>
      <c r="T216" s="12">
        <f>[2]หน้าผ้า!X225</f>
        <v>45770</v>
      </c>
      <c r="U216" s="11">
        <f>[2]หน้าผ้า!AA225</f>
        <v>8000</v>
      </c>
      <c r="V216" s="10">
        <f>[2]หน้าผ้า!AJ225</f>
        <v>0</v>
      </c>
      <c r="W216" s="10">
        <f>[2]หน้าผ้า!AL225</f>
        <v>8000</v>
      </c>
      <c r="X216" s="10">
        <f>[2]หน้าผ้า!AM225</f>
        <v>0</v>
      </c>
      <c r="Y216" s="10">
        <f>[2]หน้าผ้า!AN225</f>
        <v>8400</v>
      </c>
      <c r="Z216" s="9" t="str">
        <f>[2]หน้าผ้า!AO225</f>
        <v>WSWT2321750</v>
      </c>
      <c r="AA216" s="8">
        <f>[2]หน้าผ้า!AQ225</f>
        <v>8605.52</v>
      </c>
      <c r="AB216" s="8">
        <f>[2]หน้าผ้า!AR225</f>
        <v>1037</v>
      </c>
      <c r="AC216" s="8">
        <f>[2]หน้าผ้า!AS225</f>
        <v>7568.52</v>
      </c>
      <c r="AD216" s="8">
        <f>[2]หน้าผ้า!AT225</f>
        <v>0</v>
      </c>
      <c r="AE216" s="8">
        <f>[2]หน้าผ้า!AU225</f>
        <v>8605.52</v>
      </c>
      <c r="AF216" s="8" t="str">
        <f>[2]หน้าผ้า!AI225</f>
        <v>ขาด-เกิน5%</v>
      </c>
      <c r="AG216" s="1" t="str">
        <f>[3]หน้าผ้า!DC228</f>
        <v>พร้อมส่ง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45770</v>
      </c>
      <c r="AK216" s="3">
        <f>[2]หน้าผ้า!DQ225</f>
        <v>45766</v>
      </c>
      <c r="AL216" s="3">
        <f>[2]หน้าผ้า!DR225</f>
        <v>45760</v>
      </c>
      <c r="AM216" s="3">
        <f>[2]หน้าผ้า!DS225</f>
        <v>45767</v>
      </c>
      <c r="AN216" s="3">
        <f>[2]หน้าผ้า!DT225</f>
        <v>45768</v>
      </c>
      <c r="AO216" s="3">
        <f>[2]หน้าผ้า!DU225</f>
        <v>45768</v>
      </c>
      <c r="AP216" s="3">
        <f>[2]หน้าผ้า!DP225</f>
        <v>45765</v>
      </c>
      <c r="AQ216" s="3">
        <f>[2]หน้าผ้า!DW225</f>
        <v>45769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>รอART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WRWT21750/WRWT21750</v>
      </c>
      <c r="BD216" s="56">
        <f>[2]หน้าผ้า!CA225</f>
        <v>667.29117999999994</v>
      </c>
    </row>
    <row r="217" spans="1:56" ht="28.5" customHeight="1" x14ac:dyDescent="0.45">
      <c r="A217" s="3">
        <f>[2]หน้าผ้า!C226</f>
        <v>45749</v>
      </c>
      <c r="B217" s="14" t="str">
        <f>[2]หน้าผ้า!B226</f>
        <v>MK68-000491</v>
      </c>
      <c r="C217" s="9" t="str">
        <f>[2]หน้าผ้า!E226</f>
        <v>บจก.รุ่งเรืองค้าเจริญ</v>
      </c>
      <c r="D217" s="13" t="str">
        <f>[2]หน้าผ้า!F226</f>
        <v>กล้วยหอม</v>
      </c>
      <c r="E217" s="9">
        <f>[2]หน้าผ้า!G226</f>
        <v>23</v>
      </c>
      <c r="F217" s="9">
        <f>[2]หน้าผ้า!H226</f>
        <v>35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80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500กระสอบ</v>
      </c>
      <c r="T217" s="12">
        <f>[2]หน้าผ้า!X226</f>
        <v>45757</v>
      </c>
      <c r="U217" s="11">
        <f>[2]หน้าผ้า!AA226</f>
        <v>4000</v>
      </c>
      <c r="V217" s="10">
        <f>[2]หน้าผ้า!AJ226</f>
        <v>0</v>
      </c>
      <c r="W217" s="10">
        <f>[2]หน้าผ้า!AL226</f>
        <v>4000</v>
      </c>
      <c r="X217" s="10">
        <f>[2]หน้าผ้า!AM226</f>
        <v>0</v>
      </c>
      <c r="Y217" s="10">
        <f>[2]หน้าผ้า!AN226</f>
        <v>4200</v>
      </c>
      <c r="Z217" s="9" t="str">
        <f>[2]หน้าผ้า!AO226</f>
        <v>WSWT2321750</v>
      </c>
      <c r="AA217" s="8">
        <f>[2]หน้าผ้า!AQ226</f>
        <v>4079.24</v>
      </c>
      <c r="AB217" s="8">
        <f>[2]หน้าผ้า!AR226</f>
        <v>4079.24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ขาด-เกิน5%</v>
      </c>
      <c r="AG217" s="1" t="str">
        <f>[3]หน้าผ้า!DC229</f>
        <v>พร้อมส่ง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45757</v>
      </c>
      <c r="AK217" s="3">
        <f>[2]หน้าผ้า!DQ226</f>
        <v>0</v>
      </c>
      <c r="AL217" s="3">
        <f>[2]หน้าผ้า!DR226</f>
        <v>45748</v>
      </c>
      <c r="AM217" s="3">
        <f>[2]หน้าผ้า!DS226</f>
        <v>45755</v>
      </c>
      <c r="AN217" s="3">
        <f>[2]หน้าผ้า!DT226</f>
        <v>45756</v>
      </c>
      <c r="AO217" s="3">
        <f>[2]หน้าผ้า!DU226</f>
        <v>45756</v>
      </c>
      <c r="AP217" s="3">
        <f>[2]หน้าผ้า!DP226</f>
        <v>45752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>รอART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WRWT21750/WRWT21750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45727</v>
      </c>
      <c r="B218" s="14" t="str">
        <f>[2]หน้าผ้า!B227</f>
        <v>MK68-000378</v>
      </c>
      <c r="C218" s="9" t="str">
        <f>[2]หน้าผ้า!E227</f>
        <v>บจก.แอมโก้เวท</v>
      </c>
      <c r="D218" s="13" t="str">
        <f>[2]หน้าผ้า!F227</f>
        <v>ไม่พิมพ์</v>
      </c>
      <c r="E218" s="9">
        <f>[2]หน้าผ้า!G227</f>
        <v>23</v>
      </c>
      <c r="F218" s="9">
        <f>[2]หน้าผ้า!H227</f>
        <v>40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125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จับจีบ4"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</v>
      </c>
      <c r="T218" s="12" t="str">
        <f>[2]หน้าผ้า!X227</f>
        <v>รอแจ้ง</v>
      </c>
      <c r="U218" s="11">
        <f>[2]หน้าผ้า!AA227</f>
        <v>1000</v>
      </c>
      <c r="V218" s="10">
        <f>[2]หน้าผ้า!AJ227</f>
        <v>0</v>
      </c>
      <c r="W218" s="10">
        <f>[2]หน้าผ้า!AL227</f>
        <v>1000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WSWT2321750</v>
      </c>
      <c r="AA218" s="8">
        <f>[2]หน้าผ้า!AQ227</f>
        <v>1159.5100000000002</v>
      </c>
      <c r="AB218" s="8">
        <f>[2]หน้าผ้า!AR227</f>
        <v>0</v>
      </c>
      <c r="AC218" s="8">
        <f>[2]หน้าผ้า!AS227</f>
        <v>1159.5100000000002</v>
      </c>
      <c r="AD218" s="8">
        <f>[2]หน้าผ้า!AT227</f>
        <v>0</v>
      </c>
      <c r="AE218" s="8">
        <f>[2]หน้าผ้า!AU227</f>
        <v>1159.5100000000002</v>
      </c>
      <c r="AF218" s="8" t="str">
        <f>[2]หน้าผ้า!AI227</f>
        <v>ห้ามขาด-เกินได้5%</v>
      </c>
      <c r="AG218" s="1" t="str">
        <f>[3]หน้าผ้า!DC230</f>
        <v>พร้อมส่ง</v>
      </c>
      <c r="AH218" s="1" t="str">
        <f>[2]หน้าผ้า!DL227</f>
        <v>P11</v>
      </c>
      <c r="AI218" s="1">
        <f>[2]หน้าผ้า!DM227</f>
        <v>2</v>
      </c>
      <c r="AJ218" s="3" t="str">
        <f>[2]หน้าผ้า!DN227</f>
        <v>รอแจ้ง</v>
      </c>
      <c r="AK218" s="3" t="e">
        <f>[2]หน้าผ้า!DQ227</f>
        <v>#VALUE!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 t="e">
        <f>[2]หน้าผ้า!DU227</f>
        <v>#VALUE!</v>
      </c>
      <c r="AP218" s="3" t="e">
        <f>[2]หน้าผ้า!DP227</f>
        <v>#VALUE!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งานเคลือบ+ตัด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WRWT21750/WRWT21750</v>
      </c>
      <c r="BD218" s="56">
        <f>[2]หน้าผ้า!CA227</f>
        <v>102.23013166666668</v>
      </c>
    </row>
    <row r="219" spans="1:56" ht="28.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23</v>
      </c>
      <c r="F219" s="9">
        <f>[2]หน้าผ้า!H228</f>
        <v>37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85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WSWT2321750</v>
      </c>
      <c r="AA219" s="8">
        <f>[2]หน้าผ้า!AQ228</f>
        <v>1159.5100000000002</v>
      </c>
      <c r="AB219" s="8">
        <f>[2]หน้าผ้า!AR228</f>
        <v>0</v>
      </c>
      <c r="AC219" s="8">
        <f>[2]หน้าผ้า!AS228</f>
        <v>1159.5100000000002</v>
      </c>
      <c r="AD219" s="8">
        <f>[2]หน้าผ้า!AT228</f>
        <v>0</v>
      </c>
      <c r="AE219" s="8">
        <f>[2]หน้าผ้า!AU228</f>
        <v>1159.5100000000002</v>
      </c>
      <c r="AF219" s="8" t="str">
        <f>[2]หน้าผ้า!AI228</f>
        <v>ระบุในSD</v>
      </c>
      <c r="AG219" s="1" t="str">
        <f>[3]หน้าผ้า!DC231</f>
        <v>พร้อมส่ง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WRWT230750/WRWT21750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23</v>
      </c>
      <c r="F220" s="9">
        <f>[2]หน้าผ้า!H229</f>
        <v>34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68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WSWTSCL1R042325650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WRWT230650/WRWT25680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23</v>
      </c>
      <c r="F221" s="9">
        <f>[2]หน้าผ้า!H230</f>
        <v>37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90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WSWT2325800SM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พร้อมส่ง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WRWT21800/WRWT21800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23</v>
      </c>
      <c r="F222" s="9">
        <f>[2]หน้าผ้า!H231</f>
        <v>37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120</v>
      </c>
      <c r="J222" s="9" t="str">
        <f>[2]หน้าผ้า!M231</f>
        <v>+</v>
      </c>
      <c r="K222" s="9">
        <f>[2]หน้าผ้า!N231</f>
        <v>5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WSWT23211125120SMFX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ยังไม่ได้พิมพ์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WROP2301125/WRBR21940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 t="str">
        <f>[2]หน้าผ้า!F232</f>
        <v xml:space="preserve">  </v>
      </c>
      <c r="E223" s="9">
        <f>[2]หน้าผ้า!G232</f>
        <v>23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130</v>
      </c>
      <c r="J223" s="9" t="str">
        <f>[2]หน้าผ้า!M232</f>
        <v>+</v>
      </c>
      <c r="K223" s="9">
        <f>[2]หน้าผ้า!N232</f>
        <v>3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WSWT23211125130</v>
      </c>
      <c r="AA223" s="8" t="e">
        <f>[2]หน้าผ้า!AQ232</f>
        <v>#REF!</v>
      </c>
      <c r="AB223" s="8" t="e">
        <f>[2]หน้าผ้า!AR232</f>
        <v>#REF!</v>
      </c>
      <c r="AC223" s="8" t="e">
        <f>[2]หน้าผ้า!AS232</f>
        <v>#REF!</v>
      </c>
      <c r="AD223" s="8" t="e">
        <f>[2]หน้าผ้า!AT232</f>
        <v>#REF!</v>
      </c>
      <c r="AE223" s="8" t="e">
        <f>[2]หน้าผ้า!AU232</f>
        <v>#REF!</v>
      </c>
      <c r="AF223" s="8" t="str">
        <f>[2]หน้าผ้า!AI232</f>
        <v>ระบุในSD</v>
      </c>
      <c r="AG223" s="1" t="str">
        <f>[3]หน้าผ้า!DC235</f>
        <v>ยังไม่ได้พิมพ์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WRWT211125/WRWT251080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23</v>
      </c>
      <c r="F224" s="9">
        <f>[2]หน้าผ้า!H233</f>
        <v>37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120</v>
      </c>
      <c r="J224" s="9" t="str">
        <f>[2]หน้าผ้า!M233</f>
        <v>±</v>
      </c>
      <c r="K224" s="9">
        <f>[2]หน้าผ้า!N233</f>
        <v>3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WSWT2321112512051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ยังไม่ได้พิมพ์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WRWT211125/WRWT21900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45601</v>
      </c>
      <c r="B225" s="14" t="str">
        <f>[2]หน้าผ้า!B234</f>
        <v>MK67-001490</v>
      </c>
      <c r="C225" s="9" t="str">
        <f>[2]หน้าผ้า!E234</f>
        <v>บจก.น้ำตาลทิพย์สุโขทัย</v>
      </c>
      <c r="D225" s="13" t="str">
        <f>[2]หน้าผ้า!F234</f>
        <v>Green for white sugar</v>
      </c>
      <c r="E225" s="9">
        <f>[2]หน้าผ้า!G234</f>
        <v>23</v>
      </c>
      <c r="F225" s="9">
        <f>[2]หน้าผ้า!H234</f>
        <v>37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130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บิด</v>
      </c>
      <c r="M225" s="10">
        <f>[2]หน้าผ้า!T234</f>
        <v>24</v>
      </c>
      <c r="N225" s="9">
        <f>[2]หน้าผ้า!U234</f>
        <v>40</v>
      </c>
      <c r="O225" s="9">
        <f>[2]หน้าผ้า!V234</f>
        <v>55</v>
      </c>
      <c r="P225" s="10">
        <f>[2]หน้าผ้า!AB234</f>
        <v>3256.5612287999998</v>
      </c>
      <c r="Q225" s="10">
        <f>[2]หน้าผ้า!AC234</f>
        <v>3256.5612287999998</v>
      </c>
      <c r="R225" s="10">
        <f>[2]หน้าผ้า!AD234</f>
        <v>0</v>
      </c>
      <c r="S225" s="9" t="str">
        <f>[2]หน้าผ้า!Z234</f>
        <v>400แบน</v>
      </c>
      <c r="T225" s="12">
        <f>[2]หน้าผ้า!X234</f>
        <v>45797</v>
      </c>
      <c r="U225" s="11">
        <f>[2]หน้าผ้า!AA234</f>
        <v>100000</v>
      </c>
      <c r="V225" s="10">
        <f>[2]หน้าผ้า!AJ234</f>
        <v>0</v>
      </c>
      <c r="W225" s="10">
        <f>[2]หน้าผ้า!AL234</f>
        <v>100000</v>
      </c>
      <c r="X225" s="10">
        <f>[2]หน้าผ้า!AM234</f>
        <v>0</v>
      </c>
      <c r="Y225" s="10">
        <f>[2]หน้าผ้า!AN234</f>
        <v>105000</v>
      </c>
      <c r="Z225" s="9" t="str">
        <f>[2]หน้าผ้า!AO234</f>
        <v>WSWT2321112512551VN</v>
      </c>
      <c r="AA225" s="8">
        <f>[2]หน้าผ้า!AQ234</f>
        <v>107569.00000000001</v>
      </c>
      <c r="AB225" s="8">
        <f>[2]หน้าผ้า!AR234</f>
        <v>0</v>
      </c>
      <c r="AC225" s="8">
        <f>[2]หน้าผ้า!AS234</f>
        <v>107569.00000000001</v>
      </c>
      <c r="AD225" s="8">
        <f>[2]หน้าผ้า!AT234</f>
        <v>0</v>
      </c>
      <c r="AE225" s="8">
        <f>[2]หน้าผ้า!AU234</f>
        <v>0</v>
      </c>
      <c r="AF225" s="8" t="str">
        <f>[2]หน้าผ้า!AI234</f>
        <v>สั่งเวียดนามสำเร็จรูปทั้งหมด</v>
      </c>
      <c r="AG225" s="1" t="str">
        <f>[3]หน้าผ้า!DC237</f>
        <v>ยังไม่ได้พิมพ์</v>
      </c>
      <c r="AH225" s="1" t="str">
        <f>[2]หน้าผ้า!DL234</f>
        <v>P9</v>
      </c>
      <c r="AI225" s="1">
        <f>[2]หน้าผ้า!DM234</f>
        <v>3</v>
      </c>
      <c r="AJ225" s="3">
        <f>[2]หน้าผ้า!DN234</f>
        <v>45797</v>
      </c>
      <c r="AK225" s="3">
        <f>[2]หน้าผ้า!DQ234</f>
        <v>0</v>
      </c>
      <c r="AL225" s="3">
        <f>[2]หน้าผ้า!DR234</f>
        <v>45787</v>
      </c>
      <c r="AM225" s="3">
        <f>[2]หน้าผ้า!DS234</f>
        <v>45794</v>
      </c>
      <c r="AN225" s="3">
        <f>[2]หน้าผ้า!DT234</f>
        <v>45795</v>
      </c>
      <c r="AO225" s="3">
        <f>[2]หน้าผ้า!DU234</f>
        <v>45795</v>
      </c>
      <c r="AP225" s="3">
        <f>[2]หน้าผ้า!DP234</f>
        <v>45792</v>
      </c>
      <c r="AQ225" s="3">
        <f>[2]หน้าผ้า!DW234</f>
        <v>45796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 t="str">
        <f>[2]หน้าผ้า!AG234</f>
        <v>FG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WRWT211125/WRWT251030</v>
      </c>
      <c r="BD225" s="56">
        <f>[2]หน้าผ้า!CA234</f>
        <v>13779.977343611114</v>
      </c>
    </row>
    <row r="226" spans="1:56" ht="28.5" customHeight="1" x14ac:dyDescent="0.45">
      <c r="A226" s="3">
        <f>[2]หน้าผ้า!C235</f>
        <v>45601</v>
      </c>
      <c r="B226" s="14" t="str">
        <f>[2]หน้าผ้า!B235</f>
        <v>MK67-001490</v>
      </c>
      <c r="C226" s="9" t="str">
        <f>[2]หน้าผ้า!E235</f>
        <v>บจก.น้ำตาลทิพย์สุโขทัย</v>
      </c>
      <c r="D226" s="13" t="str">
        <f>[2]หน้าผ้า!F235</f>
        <v>Green for white sugar</v>
      </c>
      <c r="E226" s="9">
        <f>[2]หน้าผ้า!G235</f>
        <v>23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130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บิด</v>
      </c>
      <c r="M226" s="10">
        <f>[2]หน้าผ้า!T235</f>
        <v>24</v>
      </c>
      <c r="N226" s="9">
        <f>[2]หน้าผ้า!U235</f>
        <v>40</v>
      </c>
      <c r="O226" s="9">
        <f>[2]หน้าผ้า!V235</f>
        <v>55</v>
      </c>
      <c r="P226" s="10">
        <f>[2]หน้าผ้า!AB235</f>
        <v>6513.1224575999995</v>
      </c>
      <c r="Q226" s="10">
        <f>[2]หน้าผ้า!AC235</f>
        <v>264</v>
      </c>
      <c r="R226" s="10">
        <f>[2]หน้าผ้า!AD235</f>
        <v>6249.1224575999995</v>
      </c>
      <c r="S226" s="9" t="str">
        <f>[2]หน้าผ้า!Z235</f>
        <v>400แบน</v>
      </c>
      <c r="T226" s="12">
        <f>[2]หน้าผ้า!X235</f>
        <v>45828</v>
      </c>
      <c r="U226" s="11">
        <f>[2]หน้าผ้า!AA235</f>
        <v>200000</v>
      </c>
      <c r="V226" s="10">
        <f>[2]หน้าผ้า!AJ235</f>
        <v>0</v>
      </c>
      <c r="W226" s="10">
        <f>[2]หน้าผ้า!AL235</f>
        <v>200000</v>
      </c>
      <c r="X226" s="10">
        <f>[2]หน้าผ้า!AM235</f>
        <v>0</v>
      </c>
      <c r="Y226" s="10">
        <f>[2]หน้าผ้า!AN235</f>
        <v>210000</v>
      </c>
      <c r="Z226" s="9" t="str">
        <f>[2]หน้าผ้า!AO235</f>
        <v>WSWT2321112512551VN</v>
      </c>
      <c r="AA226" s="8">
        <f>[2]หน้าผ้า!AQ235</f>
        <v>215138.00000000003</v>
      </c>
      <c r="AB226" s="8">
        <f>[2]หน้าผ้า!AR235</f>
        <v>0</v>
      </c>
      <c r="AC226" s="8">
        <f>[2]หน้าผ้า!AS235</f>
        <v>215138.00000000003</v>
      </c>
      <c r="AD226" s="8">
        <f>[2]หน้าผ้า!AT235</f>
        <v>0</v>
      </c>
      <c r="AE226" s="8">
        <f>[2]หน้าผ้า!AU235</f>
        <v>0</v>
      </c>
      <c r="AF226" s="8" t="str">
        <f>[2]หน้าผ้า!AI235</f>
        <v>สั่งเวียดนามสำเร็จรูปทั้งหมด</v>
      </c>
      <c r="AG226" s="1" t="str">
        <f>[3]หน้าผ้า!DC238</f>
        <v>ยังไม่ได้พิมพ์</v>
      </c>
      <c r="AH226" s="1" t="str">
        <f>[2]หน้าผ้า!DL235</f>
        <v>P9</v>
      </c>
      <c r="AI226" s="1">
        <f>[2]หน้าผ้า!DM235</f>
        <v>3</v>
      </c>
      <c r="AJ226" s="3">
        <f>[2]หน้าผ้า!DN235</f>
        <v>45828</v>
      </c>
      <c r="AK226" s="3">
        <f>[2]หน้าผ้า!DQ235</f>
        <v>0</v>
      </c>
      <c r="AL226" s="3">
        <f>[2]หน้าผ้า!DR235</f>
        <v>45818</v>
      </c>
      <c r="AM226" s="3">
        <f>[2]หน้าผ้า!DS235</f>
        <v>45825</v>
      </c>
      <c r="AN226" s="3">
        <f>[2]หน้าผ้า!DT235</f>
        <v>45826</v>
      </c>
      <c r="AO226" s="3">
        <f>[2]หน้าผ้า!DU235</f>
        <v>45826</v>
      </c>
      <c r="AP226" s="3">
        <f>[2]หน้าผ้า!DP235</f>
        <v>45823</v>
      </c>
      <c r="AQ226" s="3">
        <f>[2]หน้าผ้า!DW235</f>
        <v>45827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 xml:space="preserve"> /</v>
      </c>
      <c r="AY226" s="2" t="str">
        <f>[2]หน้าผ้า!AG235</f>
        <v>FG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WRWT211125/WRWT251030</v>
      </c>
      <c r="BD226" s="56">
        <f>[2]หน้าผ้า!CA235</f>
        <v>27559.954687222227</v>
      </c>
    </row>
    <row r="227" spans="1:56" ht="28.5" customHeight="1" x14ac:dyDescent="0.45">
      <c r="A227" s="3">
        <f>[2]หน้าผ้า!C236</f>
        <v>45601</v>
      </c>
      <c r="B227" s="14" t="str">
        <f>[2]หน้าผ้า!B236</f>
        <v>MK67-001490</v>
      </c>
      <c r="C227" s="9" t="str">
        <f>[2]หน้าผ้า!E236</f>
        <v>บจก.น้ำตาลทิพย์สุโขทัย</v>
      </c>
      <c r="D227" s="13" t="str">
        <f>[2]หน้าผ้า!F236</f>
        <v>Green for white sugar</v>
      </c>
      <c r="E227" s="9">
        <f>[2]หน้าผ้า!G236</f>
        <v>23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130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>
        <f>[2]หน้าผ้า!T236</f>
        <v>24</v>
      </c>
      <c r="N227" s="9">
        <f>[2]หน้าผ้า!U236</f>
        <v>40</v>
      </c>
      <c r="O227" s="9">
        <f>[2]หน้าผ้า!V236</f>
        <v>55</v>
      </c>
      <c r="P227" s="10">
        <f>[2]หน้าผ้า!AB236</f>
        <v>6513.1224575999995</v>
      </c>
      <c r="Q227" s="10">
        <f>[2]หน้าผ้า!AC236</f>
        <v>0</v>
      </c>
      <c r="R227" s="10">
        <f>[2]หน้าผ้า!AD236</f>
        <v>6513.1224575999995</v>
      </c>
      <c r="S227" s="9" t="str">
        <f>[2]หน้าผ้า!Z236</f>
        <v>400แบน</v>
      </c>
      <c r="T227" s="12">
        <f>[2]หน้าผ้า!X236</f>
        <v>45858</v>
      </c>
      <c r="U227" s="11">
        <f>[2]หน้าผ้า!AA236</f>
        <v>200000</v>
      </c>
      <c r="V227" s="10">
        <f>[2]หน้าผ้า!AJ236</f>
        <v>0</v>
      </c>
      <c r="W227" s="10">
        <f>[2]หน้าผ้า!AL236</f>
        <v>200000</v>
      </c>
      <c r="X227" s="10">
        <f>[2]หน้าผ้า!AM236</f>
        <v>0</v>
      </c>
      <c r="Y227" s="10">
        <f>[2]หน้าผ้า!AN236</f>
        <v>210000</v>
      </c>
      <c r="Z227" s="9" t="str">
        <f>[2]หน้าผ้า!AO236</f>
        <v>WSWT2321112512551</v>
      </c>
      <c r="AA227" s="8">
        <f>[2]หน้าผ้า!AQ236</f>
        <v>215138.00000000003</v>
      </c>
      <c r="AB227" s="8">
        <f>[2]หน้าผ้า!AR236</f>
        <v>0</v>
      </c>
      <c r="AC227" s="8">
        <f>[2]หน้าผ้า!AS236</f>
        <v>215138.00000000003</v>
      </c>
      <c r="AD227" s="8">
        <f>[2]หน้าผ้า!AT236</f>
        <v>0</v>
      </c>
      <c r="AE227" s="8">
        <f>[2]หน้าผ้า!AU236</f>
        <v>0</v>
      </c>
      <c r="AF227" s="8" t="str">
        <f>[2]หน้าผ้า!AI236</f>
        <v>สั่งเวียดนามสำเร็จรูปทั้งหมด</v>
      </c>
      <c r="AG227" s="1" t="str">
        <f>[3]หน้าผ้า!DC239</f>
        <v>ยังไม่ได้พิมพ์</v>
      </c>
      <c r="AH227" s="1" t="str">
        <f>[2]หน้าผ้า!DL236</f>
        <v>P9</v>
      </c>
      <c r="AI227" s="1">
        <f>[2]หน้าผ้า!DM236</f>
        <v>3</v>
      </c>
      <c r="AJ227" s="3">
        <f>[2]หน้าผ้า!DN236</f>
        <v>45858</v>
      </c>
      <c r="AK227" s="3">
        <f>[2]หน้าผ้า!DQ236</f>
        <v>0</v>
      </c>
      <c r="AL227" s="3">
        <f>[2]หน้าผ้า!DR236</f>
        <v>45848</v>
      </c>
      <c r="AM227" s="3">
        <f>[2]หน้าผ้า!DS236</f>
        <v>45855</v>
      </c>
      <c r="AN227" s="3">
        <f>[2]หน้าผ้า!DT236</f>
        <v>45856</v>
      </c>
      <c r="AO227" s="3">
        <f>[2]หน้าผ้า!DU236</f>
        <v>45856</v>
      </c>
      <c r="AP227" s="3">
        <f>[2]หน้าผ้า!DP236</f>
        <v>45853</v>
      </c>
      <c r="AQ227" s="3">
        <f>[2]หน้าผ้า!DW236</f>
        <v>45857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WRWT211125/WRWT251030</v>
      </c>
      <c r="BD227" s="56">
        <f>[2]หน้าผ้า!CA236</f>
        <v>27559.954687222227</v>
      </c>
    </row>
    <row r="228" spans="1:56" ht="28.5" customHeight="1" x14ac:dyDescent="0.45">
      <c r="A228" s="3">
        <f>[2]หน้าผ้า!C237</f>
        <v>45601</v>
      </c>
      <c r="B228" s="14" t="str">
        <f>[2]หน้าผ้า!B237</f>
        <v>MK67-001490</v>
      </c>
      <c r="C228" s="9" t="str">
        <f>[2]หน้าผ้า!E237</f>
        <v>บจก.น้ำตาลทิพย์สุโขทัย</v>
      </c>
      <c r="D228" s="13" t="str">
        <f>[2]หน้าผ้า!F237</f>
        <v>Blue for Refine sugar</v>
      </c>
      <c r="E228" s="9">
        <f>[2]หน้าผ้า!G237</f>
        <v>23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130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บิด</v>
      </c>
      <c r="M228" s="10">
        <f>[2]หน้าผ้า!T237</f>
        <v>24</v>
      </c>
      <c r="N228" s="9">
        <f>[2]หน้าผ้า!U237</f>
        <v>40</v>
      </c>
      <c r="O228" s="9">
        <f>[2]หน้าผ้า!V237</f>
        <v>55</v>
      </c>
      <c r="P228" s="10">
        <f>[2]หน้าผ้า!AB237</f>
        <v>4884.8418431999999</v>
      </c>
      <c r="Q228" s="10">
        <f>[2]หน้าผ้า!AC237</f>
        <v>0</v>
      </c>
      <c r="R228" s="10">
        <f>[2]หน้าผ้า!AD237</f>
        <v>4884.8418431999999</v>
      </c>
      <c r="S228" s="9" t="str">
        <f>[2]หน้าผ้า!Z237</f>
        <v>400แบน</v>
      </c>
      <c r="T228" s="12">
        <f>[2]หน้าผ้า!X237</f>
        <v>45858</v>
      </c>
      <c r="U228" s="11">
        <f>[2]หน้าผ้า!AA237</f>
        <v>150000</v>
      </c>
      <c r="V228" s="10">
        <f>[2]หน้าผ้า!AJ237</f>
        <v>0</v>
      </c>
      <c r="W228" s="10">
        <f>[2]หน้าผ้า!AL237</f>
        <v>150000</v>
      </c>
      <c r="X228" s="10">
        <f>[2]หน้าผ้า!AM237</f>
        <v>0</v>
      </c>
      <c r="Y228" s="10">
        <f>[2]หน้าผ้า!AN237</f>
        <v>157500</v>
      </c>
      <c r="Z228" s="9" t="str">
        <f>[2]หน้าผ้า!AO237</f>
        <v>WSWT2321112512551VN</v>
      </c>
      <c r="AA228" s="8">
        <f>[2]หน้าผ้า!AQ237</f>
        <v>161353.5</v>
      </c>
      <c r="AB228" s="8">
        <f>[2]หน้าผ้า!AR237</f>
        <v>0</v>
      </c>
      <c r="AC228" s="8">
        <f>[2]หน้าผ้า!AS237</f>
        <v>161353.5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พร้อมส่ง</v>
      </c>
      <c r="AH228" s="1" t="str">
        <f>[2]หน้าผ้า!DL237</f>
        <v>P9</v>
      </c>
      <c r="AI228" s="1">
        <f>[2]หน้าผ้า!DM237</f>
        <v>3</v>
      </c>
      <c r="AJ228" s="3">
        <f>[2]หน้าผ้า!DN237</f>
        <v>45858</v>
      </c>
      <c r="AK228" s="3">
        <f>[2]หน้าผ้า!DQ237</f>
        <v>0</v>
      </c>
      <c r="AL228" s="3">
        <f>[2]หน้าผ้า!DR237</f>
        <v>45848</v>
      </c>
      <c r="AM228" s="3">
        <f>[2]หน้าผ้า!DS237</f>
        <v>45855</v>
      </c>
      <c r="AN228" s="3">
        <f>[2]หน้าผ้า!DT237</f>
        <v>45856</v>
      </c>
      <c r="AO228" s="3">
        <f>[2]หน้าผ้า!DU237</f>
        <v>45856</v>
      </c>
      <c r="AP228" s="3">
        <f>[2]หน้าผ้า!DP237</f>
        <v>45853</v>
      </c>
      <c r="AQ228" s="3">
        <f>[2]หน้าผ้า!DW237</f>
        <v>45857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WRWT211125/WRWT251030</v>
      </c>
      <c r="BD228" s="56">
        <f>[2]หน้าผ้า!CA237</f>
        <v>20669.966015416667</v>
      </c>
    </row>
    <row r="229" spans="1:56" ht="28.5" customHeight="1" x14ac:dyDescent="0.45">
      <c r="A229" s="3">
        <f>[2]หน้าผ้า!C238</f>
        <v>45601</v>
      </c>
      <c r="B229" s="14" t="str">
        <f>[2]หน้าผ้า!B238</f>
        <v>MK67-001490</v>
      </c>
      <c r="C229" s="9" t="str">
        <f>[2]หน้าผ้า!E238</f>
        <v>บจก.น้ำตาลทิพย์สุโขทัย</v>
      </c>
      <c r="D229" s="13" t="str">
        <f>[2]หน้าผ้า!F238</f>
        <v>Green for white sugar</v>
      </c>
      <c r="E229" s="9">
        <f>[2]หน้าผ้า!G238</f>
        <v>23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130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บิด</v>
      </c>
      <c r="M229" s="10">
        <f>[2]หน้าผ้า!T238</f>
        <v>24</v>
      </c>
      <c r="N229" s="9">
        <f>[2]หน้าผ้า!U238</f>
        <v>40</v>
      </c>
      <c r="O229" s="9">
        <f>[2]หน้าผ้า!V238</f>
        <v>55</v>
      </c>
      <c r="P229" s="10">
        <f>[2]หน้าผ้า!AB238</f>
        <v>6513.1224575999995</v>
      </c>
      <c r="Q229" s="10">
        <f>[2]หน้าผ้า!AC238</f>
        <v>0</v>
      </c>
      <c r="R229" s="10">
        <f>[2]หน้าผ้า!AD238</f>
        <v>6513.1224575999995</v>
      </c>
      <c r="S229" s="9" t="str">
        <f>[2]หน้าผ้า!Z238</f>
        <v>400แบน</v>
      </c>
      <c r="T229" s="12">
        <f>[2]หน้าผ้า!X238</f>
        <v>45889</v>
      </c>
      <c r="U229" s="11">
        <f>[2]หน้าผ้า!AA238</f>
        <v>200000</v>
      </c>
      <c r="V229" s="10">
        <f>[2]หน้าผ้า!AJ238</f>
        <v>0</v>
      </c>
      <c r="W229" s="10">
        <f>[2]หน้าผ้า!AL238</f>
        <v>200000</v>
      </c>
      <c r="X229" s="10">
        <f>[2]หน้าผ้า!AM238</f>
        <v>0</v>
      </c>
      <c r="Y229" s="10">
        <f>[2]หน้าผ้า!AN238</f>
        <v>210000</v>
      </c>
      <c r="Z229" s="9" t="str">
        <f>[2]หน้าผ้า!AO238</f>
        <v>WSWT2321112512551</v>
      </c>
      <c r="AA229" s="8">
        <f>[2]หน้าผ้า!AQ238</f>
        <v>215138.00000000003</v>
      </c>
      <c r="AB229" s="8">
        <f>[2]หน้าผ้า!AR238</f>
        <v>0</v>
      </c>
      <c r="AC229" s="8">
        <f>[2]หน้าผ้า!AS238</f>
        <v>215138.00000000003</v>
      </c>
      <c r="AD229" s="8">
        <f>[2]หน้าผ้า!AT238</f>
        <v>0</v>
      </c>
      <c r="AE229" s="8">
        <f>[2]หน้าผ้า!AU238</f>
        <v>0</v>
      </c>
      <c r="AF229" s="8" t="str">
        <f>[2]หน้าผ้า!AI238</f>
        <v>สั่งเวียดนามสำเร็จรูปทั้งหมด</v>
      </c>
      <c r="AG229" s="1" t="str">
        <f>[3]หน้าผ้า!DC241</f>
        <v>พร้อมส่ง</v>
      </c>
      <c r="AH229" s="1" t="str">
        <f>[2]หน้าผ้า!DL238</f>
        <v>P9</v>
      </c>
      <c r="AI229" s="1">
        <f>[2]หน้าผ้า!DM238</f>
        <v>3</v>
      </c>
      <c r="AJ229" s="3">
        <f>[2]หน้าผ้า!DN238</f>
        <v>45889</v>
      </c>
      <c r="AK229" s="3">
        <f>[2]หน้าผ้า!DQ238</f>
        <v>0</v>
      </c>
      <c r="AL229" s="3">
        <f>[2]หน้าผ้า!DR238</f>
        <v>45879</v>
      </c>
      <c r="AM229" s="3">
        <f>[2]หน้าผ้า!DS238</f>
        <v>45886</v>
      </c>
      <c r="AN229" s="3">
        <f>[2]หน้าผ้า!DT238</f>
        <v>45887</v>
      </c>
      <c r="AO229" s="3">
        <f>[2]หน้าผ้า!DU238</f>
        <v>45887</v>
      </c>
      <c r="AP229" s="3">
        <f>[2]หน้าผ้า!DP238</f>
        <v>45884</v>
      </c>
      <c r="AQ229" s="3">
        <f>[2]หน้าผ้า!DW238</f>
        <v>45888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WRWT211125/WRWT251030</v>
      </c>
      <c r="BD229" s="56">
        <f>[2]หน้าผ้า!CA238</f>
        <v>27559.954687222227</v>
      </c>
    </row>
    <row r="230" spans="1:56" ht="28.5" customHeight="1" x14ac:dyDescent="0.45">
      <c r="A230" s="3">
        <f>[2]หน้าผ้า!C239</f>
        <v>45601</v>
      </c>
      <c r="B230" s="14" t="str">
        <f>[2]หน้าผ้า!B239</f>
        <v>MK67-001490</v>
      </c>
      <c r="C230" s="9" t="str">
        <f>[2]หน้าผ้า!E239</f>
        <v>บจก.น้ำตาลทิพย์สุโขทัย</v>
      </c>
      <c r="D230" s="13" t="str">
        <f>[2]หน้าผ้า!F239</f>
        <v>Green for white sugar</v>
      </c>
      <c r="E230" s="9">
        <f>[2]หน้าผ้า!G239</f>
        <v>23</v>
      </c>
      <c r="F230" s="9">
        <f>[2]หน้าผ้า!H239</f>
        <v>37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130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บิด</v>
      </c>
      <c r="M230" s="10">
        <f>[2]หน้าผ้า!T239</f>
        <v>24</v>
      </c>
      <c r="N230" s="9">
        <f>[2]หน้าผ้า!U239</f>
        <v>40</v>
      </c>
      <c r="O230" s="9">
        <f>[2]หน้าผ้า!V239</f>
        <v>55</v>
      </c>
      <c r="P230" s="10">
        <f>[2]หน้าผ้า!AB239</f>
        <v>3461.0081427440637</v>
      </c>
      <c r="Q230" s="10">
        <f>[2]หน้าผ้า!AC239</f>
        <v>0</v>
      </c>
      <c r="R230" s="10">
        <f>[2]หน้าผ้า!AD239</f>
        <v>3461.0081427440637</v>
      </c>
      <c r="S230" s="9" t="str">
        <f>[2]หน้าผ้า!Z239</f>
        <v>400แบน</v>
      </c>
      <c r="T230" s="12" t="str">
        <f>[2]หน้าผ้า!X239</f>
        <v>รอแจ้ง</v>
      </c>
      <c r="U230" s="11">
        <f>[2]หน้าผ้า!AA239</f>
        <v>106278</v>
      </c>
      <c r="V230" s="10">
        <f>[2]หน้าผ้า!AJ239</f>
        <v>0</v>
      </c>
      <c r="W230" s="10">
        <f>[2]หน้าผ้า!AL239</f>
        <v>106278</v>
      </c>
      <c r="X230" s="10">
        <f>[2]หน้าผ้า!AM239</f>
        <v>0</v>
      </c>
      <c r="Y230" s="10">
        <f>[2]หน้าผ้า!AN239</f>
        <v>111591.90000000001</v>
      </c>
      <c r="Z230" s="9" t="str">
        <f>[2]หน้าผ้า!AO239</f>
        <v>WSWT2321112512551</v>
      </c>
      <c r="AA230" s="8">
        <f>[2]หน้าผ้า!AQ239</f>
        <v>114322.18182000001</v>
      </c>
      <c r="AB230" s="8">
        <f>[2]หน้าผ้า!AR239</f>
        <v>0</v>
      </c>
      <c r="AC230" s="8">
        <f>[2]หน้าผ้า!AS239</f>
        <v>114322.18182000001</v>
      </c>
      <c r="AD230" s="8">
        <f>[2]หน้าผ้า!AT239</f>
        <v>0</v>
      </c>
      <c r="AE230" s="8">
        <f>[2]หน้าผ้า!AU239</f>
        <v>0</v>
      </c>
      <c r="AF230" s="8" t="str">
        <f>[2]หน้าผ้า!AI239</f>
        <v>สั่งเวียดนามสำเร็จรูปทั้งหมด</v>
      </c>
      <c r="AG230" s="1" t="str">
        <f>[3]หน้าผ้า!DC242</f>
        <v>พร้อมส่ง</v>
      </c>
      <c r="AH230" s="1" t="str">
        <f>[2]หน้าผ้า!DL239</f>
        <v>P9</v>
      </c>
      <c r="AI230" s="1">
        <f>[2]หน้าผ้า!DM239</f>
        <v>3</v>
      </c>
      <c r="AJ230" s="3" t="str">
        <f>[2]หน้าผ้า!DN239</f>
        <v>รอแจ้ง</v>
      </c>
      <c r="AK230" s="3">
        <f>[2]หน้าผ้า!DQ239</f>
        <v>0</v>
      </c>
      <c r="AL230" s="3" t="e">
        <f>[2]หน้าผ้า!DR239</f>
        <v>#VALUE!</v>
      </c>
      <c r="AM230" s="3" t="e">
        <f>[2]หน้าผ้า!DS239</f>
        <v>#VALUE!</v>
      </c>
      <c r="AN230" s="3" t="e">
        <f>[2]หน้าผ้า!DT239</f>
        <v>#VALUE!</v>
      </c>
      <c r="AO230" s="3" t="e">
        <f>[2]หน้าผ้า!DU239</f>
        <v>#VALUE!</v>
      </c>
      <c r="AP230" s="3" t="e">
        <f>[2]หน้าผ้า!DP239</f>
        <v>#VALUE!</v>
      </c>
      <c r="AQ230" s="3" t="e">
        <f>[2]หน้าผ้า!DW239</f>
        <v>#VALUE!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WRWT211125/WRWT251030</v>
      </c>
      <c r="BD230" s="56">
        <f>[2]หน้าผ้า!CA239</f>
        <v>14645.084321243019</v>
      </c>
    </row>
    <row r="231" spans="1:56" ht="28.5" customHeight="1" x14ac:dyDescent="0.45">
      <c r="A231" s="3">
        <f>[2]หน้าผ้า!C240</f>
        <v>45601</v>
      </c>
      <c r="B231" s="14" t="str">
        <f>[2]หน้าผ้า!B240</f>
        <v>MK67-001490</v>
      </c>
      <c r="C231" s="9" t="str">
        <f>[2]หน้าผ้า!E240</f>
        <v>บจก.น้ำตาลทิพย์สุโขทัย</v>
      </c>
      <c r="D231" s="13" t="str">
        <f>[2]หน้าผ้า!F240</f>
        <v>Green for white sugar</v>
      </c>
      <c r="E231" s="9">
        <f>[2]หน้าผ้า!G240</f>
        <v>23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130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บิด</v>
      </c>
      <c r="M231" s="10">
        <f>[2]หน้าผ้า!T240</f>
        <v>24</v>
      </c>
      <c r="N231" s="9">
        <f>[2]หน้าผ้า!U240</f>
        <v>40</v>
      </c>
      <c r="O231" s="9">
        <f>[2]หน้าผ้า!V240</f>
        <v>55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400แบน</v>
      </c>
      <c r="T231" s="12" t="str">
        <f>[2]หน้าผ้า!X240</f>
        <v>รอส่ง</v>
      </c>
      <c r="U231" s="11">
        <f>[2]หน้าผ้า!AA240</f>
        <v>10000</v>
      </c>
      <c r="V231" s="10">
        <f>[2]หน้าผ้า!AJ240</f>
        <v>12607</v>
      </c>
      <c r="W231" s="10">
        <f>[2]หน้าผ้า!AL240</f>
        <v>0</v>
      </c>
      <c r="X231" s="10">
        <f>[2]หน้าผ้า!AM240</f>
        <v>56730</v>
      </c>
      <c r="Y231" s="10">
        <f>[2]หน้าผ้า!AN240</f>
        <v>0</v>
      </c>
      <c r="Z231" s="9" t="str">
        <f>[2]หน้าผ้า!AO240</f>
        <v>WSWT2321112512551VN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พร้อมส่ง</v>
      </c>
      <c r="AH231" s="1" t="str">
        <f>[2]หน้าผ้า!DL240</f>
        <v>P9</v>
      </c>
      <c r="AI231" s="1">
        <f>[2]หน้าผ้า!DM240</f>
        <v>3</v>
      </c>
      <c r="AJ231" s="3" t="str">
        <f>[2]หน้าผ้า!DN240</f>
        <v>รอส่ง</v>
      </c>
      <c r="AK231" s="3">
        <f>[2]หน้าผ้า!DQ240</f>
        <v>0</v>
      </c>
      <c r="AL231" s="3" t="e">
        <f>[2]หน้าผ้า!DR240</f>
        <v>#VALUE!</v>
      </c>
      <c r="AM231" s="3" t="e">
        <f>[2]หน้าผ้า!DS240</f>
        <v>#VALUE!</v>
      </c>
      <c r="AN231" s="3" t="e">
        <f>[2]หน้าผ้า!DT240</f>
        <v>#VALUE!</v>
      </c>
      <c r="AO231" s="3" t="e">
        <f>[2]หน้าผ้า!DU240</f>
        <v>#VALUE!</v>
      </c>
      <c r="AP231" s="3" t="e">
        <f>[2]หน้าผ้า!DP240</f>
        <v>#VALUE!</v>
      </c>
      <c r="AQ231" s="3" t="e">
        <f>[2]หน้าผ้า!DW240</f>
        <v>#VALUE!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 xml:space="preserve"> /</v>
      </c>
      <c r="AY231" s="2" t="str">
        <f>[2]หน้าผ้า!AG240</f>
        <v>ผ้าเข้า 25-26/2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WRWT211125/WRWT251030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45601</v>
      </c>
      <c r="B232" s="14" t="str">
        <f>[2]หน้าผ้า!B241</f>
        <v>MK67-001490</v>
      </c>
      <c r="C232" s="9" t="str">
        <f>[2]หน้าผ้า!E241</f>
        <v>บจก.น้ำตาลทิพย์สุโขทัย</v>
      </c>
      <c r="D232" s="13" t="str">
        <f>[2]หน้าผ้า!F241</f>
        <v>Blue for Refine sugar</v>
      </c>
      <c r="E232" s="9">
        <f>[2]หน้าผ้า!G241</f>
        <v>23</v>
      </c>
      <c r="F232" s="9">
        <f>[2]หน้าผ้า!H241</f>
        <v>37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130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>
        <f>[2]หน้าผ้า!T241</f>
        <v>24</v>
      </c>
      <c r="N232" s="9">
        <f>[2]หน้าผ้า!U241</f>
        <v>40</v>
      </c>
      <c r="O232" s="9">
        <f>[2]หน้าผ้า!V241</f>
        <v>55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400แบน</v>
      </c>
      <c r="T232" s="12" t="str">
        <f>[2]หน้าผ้า!X241</f>
        <v>รอส่ง</v>
      </c>
      <c r="U232" s="11">
        <f>[2]หน้าผ้า!AA241</f>
        <v>7920</v>
      </c>
      <c r="V232" s="10">
        <f>[2]หน้าผ้า!AJ241</f>
        <v>7920</v>
      </c>
      <c r="W232" s="10">
        <f>[2]หน้าผ้า!AL241</f>
        <v>0</v>
      </c>
      <c r="X232" s="10">
        <f>[2]หน้าผ้า!AM241</f>
        <v>12600</v>
      </c>
      <c r="Y232" s="10">
        <f>[2]หน้าผ้า!AN241</f>
        <v>0</v>
      </c>
      <c r="Z232" s="9" t="str">
        <f>[2]หน้าผ้า!AO241</f>
        <v>WSWT2321112512551VN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พร้อมส่ง</v>
      </c>
      <c r="AH232" s="1" t="str">
        <f>[2]หน้าผ้า!DL241</f>
        <v>P9</v>
      </c>
      <c r="AI232" s="1">
        <f>[2]หน้าผ้า!DM241</f>
        <v>3</v>
      </c>
      <c r="AJ232" s="3" t="str">
        <f>[2]หน้าผ้า!DN241</f>
        <v>รอส่ง</v>
      </c>
      <c r="AK232" s="3">
        <f>[2]หน้าผ้า!DQ241</f>
        <v>0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 t="e">
        <f>[2]หน้าผ้า!DW241</f>
        <v>#VALUE!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WRWT211125/WRWT251030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23</v>
      </c>
      <c r="F233" s="9">
        <f>[2]หน้าผ้า!H242</f>
        <v>37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128</v>
      </c>
      <c r="J233" s="9" t="str">
        <f>[2]หน้าผ้า!M242</f>
        <v>±</v>
      </c>
      <c r="K233" s="9">
        <f>[2]หน้าผ้า!N242</f>
        <v>5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WSWT2321112512551</v>
      </c>
      <c r="AA233" s="8">
        <f>[2]หน้าผ้า!AQ242</f>
        <v>1028658.6818200002</v>
      </c>
      <c r="AB233" s="8">
        <f>[2]หน้าผ้า!AR242</f>
        <v>0</v>
      </c>
      <c r="AC233" s="8">
        <f>[2]หน้าผ้า!AS242</f>
        <v>1028658.6818200002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ระบุในSD</v>
      </c>
      <c r="AG233" s="1" t="str">
        <f>[3]หน้าผ้า!DC245</f>
        <v>พร้อมส่ง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WRWT2301125/WRWT251030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24</v>
      </c>
      <c r="F234" s="9">
        <f>[2]หน้าผ้า!H243</f>
        <v>37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120</v>
      </c>
      <c r="J234" s="9" t="str">
        <f>[2]หน้าผ้า!M243</f>
        <v>+</v>
      </c>
      <c r="K234" s="9">
        <f>[2]หน้าผ้า!N243</f>
        <v>3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WSWT24211125120</v>
      </c>
      <c r="AA234" s="8" t="e">
        <f>[2]หน้าผ้า!AQ243</f>
        <v>#REF!</v>
      </c>
      <c r="AB234" s="8" t="e">
        <f>[2]หน้าผ้า!AR243</f>
        <v>#REF!</v>
      </c>
      <c r="AC234" s="8" t="e">
        <f>[2]หน้าผ้า!AS243</f>
        <v>#REF!</v>
      </c>
      <c r="AD234" s="8" t="e">
        <f>[2]หน้าผ้า!AT243</f>
        <v>#REF!</v>
      </c>
      <c r="AE234" s="8" t="e">
        <f>[2]หน้าผ้า!AU243</f>
        <v>#REF!</v>
      </c>
      <c r="AF234" s="8" t="str">
        <f>[2]หน้าผ้า!AI243</f>
        <v>ระบุในSD</v>
      </c>
      <c r="AG234" s="1" t="str">
        <f>[3]หน้าผ้า!DC246</f>
        <v>ผ้าขาว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WRWT2401125/WRWT25850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 t="str">
        <f>[2]หน้าผ้า!F244</f>
        <v xml:space="preserve"> </v>
      </c>
      <c r="E235" s="9">
        <f>[2]หน้าผ้า!G244</f>
        <v>24</v>
      </c>
      <c r="F235" s="9">
        <f>[2]หน้าผ้า!H244</f>
        <v>37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125</v>
      </c>
      <c r="J235" s="9" t="str">
        <f>[2]หน้าผ้า!M244</f>
        <v>+</v>
      </c>
      <c r="K235" s="9">
        <f>[2]หน้าผ้า!N244</f>
        <v>3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WSWT2421112512551</v>
      </c>
      <c r="AA235" s="8" t="e">
        <f>[2]หน้าผ้า!AQ244</f>
        <v>#REF!</v>
      </c>
      <c r="AB235" s="8" t="e">
        <f>[2]หน้าผ้า!AR244</f>
        <v>#REF!</v>
      </c>
      <c r="AC235" s="8" t="e">
        <f>[2]หน้าผ้า!AS244</f>
        <v>#REF!</v>
      </c>
      <c r="AD235" s="8" t="e">
        <f>[2]หน้าผ้า!AT244</f>
        <v>#REF!</v>
      </c>
      <c r="AE235" s="8" t="e">
        <f>[2]หน้าผ้า!AU244</f>
        <v>#REF!</v>
      </c>
      <c r="AF235" s="8" t="str">
        <f>[2]หน้าผ้า!AI244</f>
        <v>ระบุในSD</v>
      </c>
      <c r="AG235" s="1" t="str">
        <f>[3]หน้าผ้า!DC247</f>
        <v>ยังไม่ได้พิมพ์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WRWT2401125/WRWT25960</v>
      </c>
      <c r="BD235" s="56">
        <f>[2]หน้าผ้า!CA244</f>
        <v>0</v>
      </c>
    </row>
    <row r="236" spans="1:56" ht="28.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26</v>
      </c>
      <c r="F236" s="9">
        <f>[2]หน้าผ้า!H245</f>
        <v>38</v>
      </c>
      <c r="G236" s="9" t="str">
        <f>[2]หน้าผ้า!I245</f>
        <v>เหลือง</v>
      </c>
      <c r="H236" s="9">
        <f>[2]หน้าผ้า!J245</f>
        <v>0</v>
      </c>
      <c r="I236" s="9">
        <f>[2]หน้าผ้า!L245</f>
        <v>105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WSYL2625850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ยังไม่ได้พิมพ์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WRYL25850/WRYL25850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45738</v>
      </c>
      <c r="B237" s="14" t="str">
        <f>[2]หน้าผ้า!B246</f>
        <v>MK68-000446</v>
      </c>
      <c r="C237" s="9" t="str">
        <f>[2]หน้าผ้า!E246</f>
        <v>คุณธนนท์ อุทัยไพศาลวงศ์</v>
      </c>
      <c r="D237" s="13" t="str">
        <f>[2]หน้าผ้า!F246</f>
        <v>ไม่พิมพ์</v>
      </c>
      <c r="E237" s="9">
        <f>[2]หน้าผ้า!G246</f>
        <v>26</v>
      </c>
      <c r="F237" s="9">
        <f>[2]หน้าผ้า!H246</f>
        <v>39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93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ไม่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มัด100</v>
      </c>
      <c r="T237" s="12">
        <f>[2]หน้าผ้า!X246</f>
        <v>45752</v>
      </c>
      <c r="U237" s="11">
        <f>[2]หน้าผ้า!AA246</f>
        <v>4563</v>
      </c>
      <c r="V237" s="10">
        <f>[2]หน้าผ้า!AJ246</f>
        <v>0</v>
      </c>
      <c r="W237" s="10">
        <f>[2]หน้าผ้า!AL246</f>
        <v>4563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WSWT2625650</v>
      </c>
      <c r="AA237" s="8">
        <f>[2]หน้าผ้า!AQ246</f>
        <v>5163.3539099999998</v>
      </c>
      <c r="AB237" s="8">
        <f>[2]หน้าผ้า!AR246</f>
        <v>0</v>
      </c>
      <c r="AC237" s="8">
        <f>[2]หน้าผ้า!AS246</f>
        <v>5163.3539099999998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ผ้าขาว</v>
      </c>
      <c r="AH237" s="1" t="str">
        <f>[2]หน้าผ้า!DL246</f>
        <v>P3</v>
      </c>
      <c r="AI237" s="1">
        <f>[2]หน้าผ้า!DM246</f>
        <v>1</v>
      </c>
      <c r="AJ237" s="3">
        <f>[2]หน้าผ้า!DN246</f>
        <v>45752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45751</v>
      </c>
      <c r="AP237" s="3">
        <f>[2]หน้าผ้า!DP246</f>
        <v>45747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ตัด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WRWT25650/WRWT25650</v>
      </c>
      <c r="BD237" s="56">
        <f>[2]หน้าผ้า!CA246</f>
        <v>416.91214293299993</v>
      </c>
    </row>
    <row r="238" spans="1:56" ht="28.5" customHeight="1" x14ac:dyDescent="0.45">
      <c r="A238" s="3">
        <f>[2]หน้าผ้า!C247</f>
        <v>45747</v>
      </c>
      <c r="B238" s="14" t="str">
        <f>[2]หน้าผ้า!B247</f>
        <v>MK68-000470</v>
      </c>
      <c r="C238" s="9" t="str">
        <f>[2]หน้าผ้า!E247</f>
        <v>บจก.กบินทร์อินทรีย์</v>
      </c>
      <c r="D238" s="13" t="str">
        <f>[2]หน้าผ้า!F247</f>
        <v>ไก่ชน</v>
      </c>
      <c r="E238" s="9">
        <f>[2]หน้าผ้า!G247</f>
        <v>26</v>
      </c>
      <c r="F238" s="9">
        <f>[2]หน้าผ้า!H247</f>
        <v>41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97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27</v>
      </c>
      <c r="N238" s="9">
        <f>[2]หน้าผ้า!U247</f>
        <v>43</v>
      </c>
      <c r="O238" s="9">
        <f>[2]หน้าผ้า!V247</f>
        <v>40</v>
      </c>
      <c r="P238" s="10">
        <f>[2]หน้าผ้า!AB247</f>
        <v>114.57174504959998</v>
      </c>
      <c r="Q238" s="10">
        <f>[2]หน้าผ้า!AC247</f>
        <v>0</v>
      </c>
      <c r="R238" s="10">
        <f>[2]หน้าผ้า!AD247</f>
        <v>114.57174504959998</v>
      </c>
      <c r="S238" s="9" t="str">
        <f>[2]หน้าผ้า!Z247</f>
        <v>300กระสอบ</v>
      </c>
      <c r="T238" s="12">
        <f>[2]หน้าผ้า!X247</f>
        <v>45755</v>
      </c>
      <c r="U238" s="11">
        <f>[2]หน้าผ้า!AA247</f>
        <v>4000</v>
      </c>
      <c r="V238" s="10">
        <f>[2]หน้าผ้า!AJ247</f>
        <v>0</v>
      </c>
      <c r="W238" s="10">
        <f>[2]หน้าผ้า!AL247</f>
        <v>4000</v>
      </c>
      <c r="X238" s="10">
        <f>[2]หน้าผ้า!AM247</f>
        <v>0</v>
      </c>
      <c r="Y238" s="10">
        <f>[2]หน้าผ้า!AN247</f>
        <v>4200</v>
      </c>
      <c r="Z238" s="9" t="str">
        <f>[2]หน้าผ้า!AO247</f>
        <v>WSWT2625650</v>
      </c>
      <c r="AA238" s="8">
        <f>[2]หน้าผ้า!AQ247</f>
        <v>4749.8</v>
      </c>
      <c r="AB238" s="8">
        <f>[2]หน้าผ้า!AR247</f>
        <v>2306</v>
      </c>
      <c r="AC238" s="8">
        <f>[2]หน้าผ้า!AS247</f>
        <v>2443.8000000000002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รอแบบ</v>
      </c>
      <c r="AH238" s="1" t="str">
        <f>[2]หน้าผ้า!DL247</f>
        <v>P9</v>
      </c>
      <c r="AI238" s="1">
        <f>[2]หน้าผ้า!DM247</f>
        <v>3</v>
      </c>
      <c r="AJ238" s="3">
        <f>[2]หน้าผ้า!DN247</f>
        <v>45755</v>
      </c>
      <c r="AK238" s="3">
        <f>[2]หน้าผ้า!DQ247</f>
        <v>0</v>
      </c>
      <c r="AL238" s="3">
        <f>[2]หน้าผ้า!DR247</f>
        <v>45745</v>
      </c>
      <c r="AM238" s="3">
        <f>[2]หน้าผ้า!DS247</f>
        <v>45752</v>
      </c>
      <c r="AN238" s="3">
        <f>[2]หน้าผ้า!DT247</f>
        <v>45753</v>
      </c>
      <c r="AO238" s="3">
        <f>[2]หน้าผ้า!DU247</f>
        <v>45753</v>
      </c>
      <c r="AP238" s="3">
        <f>[2]หน้าผ้า!DP247</f>
        <v>45750</v>
      </c>
      <c r="AQ238" s="3">
        <f>[2]หน้าผ้า!DW247</f>
        <v>45754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WRWT25650/WRWT25650</v>
      </c>
      <c r="BD238" s="56">
        <f>[2]หน้าผ้า!CA247</f>
        <v>197.3232733333333</v>
      </c>
    </row>
    <row r="239" spans="1:56" ht="28.5" customHeight="1" x14ac:dyDescent="0.45">
      <c r="A239" s="3">
        <f>[2]หน้าผ้า!C248</f>
        <v>45743</v>
      </c>
      <c r="B239" s="14" t="str">
        <f>[2]หน้าผ้า!B248</f>
        <v>MK68-000461</v>
      </c>
      <c r="C239" s="9" t="str">
        <f>[2]หน้าผ้า!E248</f>
        <v>บจก.กบินทร์อินทรีย์</v>
      </c>
      <c r="D239" s="13" t="str">
        <f>[2]หน้าผ้า!F248</f>
        <v>ไก่ดาว</v>
      </c>
      <c r="E239" s="9">
        <f>[2]หน้าผ้า!G248</f>
        <v>26</v>
      </c>
      <c r="F239" s="9">
        <f>[2]หน้าผ้า!H248</f>
        <v>41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97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บิด</v>
      </c>
      <c r="M239" s="10">
        <f>[2]หน้าผ้า!T248</f>
        <v>27</v>
      </c>
      <c r="N239" s="9">
        <f>[2]หน้าผ้า!U248</f>
        <v>43</v>
      </c>
      <c r="O239" s="9">
        <f>[2]หน้าผ้า!V248</f>
        <v>40</v>
      </c>
      <c r="P239" s="10">
        <f>[2]หน้าผ้า!AB248</f>
        <v>114.57174504959998</v>
      </c>
      <c r="Q239" s="10">
        <f>[2]หน้าผ้า!AC248</f>
        <v>0</v>
      </c>
      <c r="R239" s="10">
        <f>[2]หน้าผ้า!AD248</f>
        <v>114.57174504959998</v>
      </c>
      <c r="S239" s="9" t="str">
        <f>[2]หน้าผ้า!Z248</f>
        <v>300กระสอบ</v>
      </c>
      <c r="T239" s="12" t="str">
        <f>[2]หน้าผ้า!X248</f>
        <v>รอแจ้ง</v>
      </c>
      <c r="U239" s="11">
        <f>[2]หน้าผ้า!AA248</f>
        <v>4000</v>
      </c>
      <c r="V239" s="10">
        <f>[2]หน้าผ้า!AJ248</f>
        <v>0</v>
      </c>
      <c r="W239" s="10">
        <f>[2]หน้าผ้า!AL248</f>
        <v>4000</v>
      </c>
      <c r="X239" s="10">
        <f>[2]หน้าผ้า!AM248</f>
        <v>0</v>
      </c>
      <c r="Y239" s="10">
        <f>[2]หน้าผ้า!AN248</f>
        <v>4200</v>
      </c>
      <c r="Z239" s="9" t="str">
        <f>[2]หน้าผ้า!AO248</f>
        <v>WSWT2625650</v>
      </c>
      <c r="AA239" s="8">
        <f>[2]หน้าผ้า!AQ248</f>
        <v>4749.8</v>
      </c>
      <c r="AB239" s="8">
        <f>[2]หน้าผ้า!AR248</f>
        <v>0</v>
      </c>
      <c r="AC239" s="8">
        <f>[2]หน้าผ้า!AS248</f>
        <v>4749.8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พร้อมส่ง</v>
      </c>
      <c r="AH239" s="1" t="str">
        <f>[2]หน้าผ้า!DL248</f>
        <v>P9</v>
      </c>
      <c r="AI239" s="1">
        <f>[2]หน้าผ้า!DM248</f>
        <v>3</v>
      </c>
      <c r="AJ239" s="3" t="str">
        <f>[2]หน้าผ้า!DN248</f>
        <v>รอแจ้ง</v>
      </c>
      <c r="AK239" s="3">
        <f>[2]หน้าผ้า!DQ248</f>
        <v>0</v>
      </c>
      <c r="AL239" s="3" t="e">
        <f>[2]หน้าผ้า!DR248</f>
        <v>#VALUE!</v>
      </c>
      <c r="AM239" s="3" t="e">
        <f>[2]หน้าผ้า!DS248</f>
        <v>#VALUE!</v>
      </c>
      <c r="AN239" s="3" t="e">
        <f>[2]หน้าผ้า!DT248</f>
        <v>#VALUE!</v>
      </c>
      <c r="AO239" s="3" t="e">
        <f>[2]หน้าผ้า!DU248</f>
        <v>#VALUE!</v>
      </c>
      <c r="AP239" s="3" t="e">
        <f>[2]หน้าผ้า!DP248</f>
        <v>#VALUE!</v>
      </c>
      <c r="AQ239" s="3" t="e">
        <f>[2]หน้าผ้า!DW248</f>
        <v>#VALUE!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 t="str">
        <f>[2]หน้าผ้า!AG248</f>
        <v>ถุงในมีสต๊อกในคลังและหน้างานรวมได้ 4300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WRWT25650/WRWT25650</v>
      </c>
      <c r="BD239" s="56">
        <f>[2]หน้าผ้า!CA248</f>
        <v>383.51996222222226</v>
      </c>
    </row>
    <row r="240" spans="1:56" ht="28.5" customHeight="1" x14ac:dyDescent="0.45">
      <c r="A240" s="3" t="str">
        <f>[2]หน้าผ้า!C249</f>
        <v>ประมาณการ</v>
      </c>
      <c r="B240" s="14" t="str">
        <f>[2]หน้าผ้า!B249</f>
        <v>ประมาณการ</v>
      </c>
      <c r="C240" s="9" t="str">
        <f>[2]หน้าผ้า!E249</f>
        <v>บจก.โอเชี่ยนฟีด</v>
      </c>
      <c r="D240" s="13" t="str">
        <f>[2]หน้าผ้า!F249</f>
        <v>ไม่พิมพ์</v>
      </c>
      <c r="E240" s="9">
        <f>[2]หน้าผ้า!G249</f>
        <v>26</v>
      </c>
      <c r="F240" s="9">
        <f>[2]หน้าผ้า!H249</f>
        <v>42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100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ไม่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</v>
      </c>
      <c r="T240" s="12" t="str">
        <f>[2]หน้าผ้า!X249</f>
        <v>รอแจ้ง</v>
      </c>
      <c r="U240" s="11">
        <f>[2]หน้าผ้า!AA249</f>
        <v>40000</v>
      </c>
      <c r="V240" s="10">
        <f>[2]หน้าผ้า!AJ249</f>
        <v>0</v>
      </c>
      <c r="W240" s="10">
        <f>[2]หน้าผ้า!AL249</f>
        <v>40000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WSWT2625650</v>
      </c>
      <c r="AA240" s="8">
        <f>[2]หน้าผ้า!AQ249</f>
        <v>48615.600000000006</v>
      </c>
      <c r="AB240" s="8">
        <f>[2]หน้าผ้า!AR249</f>
        <v>0</v>
      </c>
      <c r="AC240" s="8">
        <f>[2]หน้าผ้า!AS249</f>
        <v>48615.600000000006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 t="str">
        <f>[3]หน้าผ้า!DC252</f>
        <v>ยังไม่ได้พิมพ์</v>
      </c>
      <c r="AH240" s="1" t="str">
        <f>[2]หน้าผ้า!DL249</f>
        <v>P3</v>
      </c>
      <c r="AI240" s="1">
        <f>[2]หน้าผ้า!DM249</f>
        <v>1</v>
      </c>
      <c r="AJ240" s="3" t="str">
        <f>[2]หน้าผ้า!DN249</f>
        <v>รอแจ้ง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 t="e">
        <f>[2]หน้าผ้า!DU249</f>
        <v>#VALUE!</v>
      </c>
      <c r="AP240" s="3" t="e">
        <f>[2]หน้าผ้า!DP249</f>
        <v>#VALUE!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ตัด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WRWT25650/WRWT25650</v>
      </c>
      <c r="BD240" s="56">
        <f>[2]หน้าผ้า!CA249</f>
        <v>3925.4396133333335</v>
      </c>
    </row>
    <row r="241" spans="1:56" ht="28.5" customHeight="1" x14ac:dyDescent="0.45">
      <c r="A241" s="3" t="str">
        <f>[2]หน้าผ้า!C250</f>
        <v>ประมาณการ</v>
      </c>
      <c r="B241" s="14" t="str">
        <f>[2]หน้าผ้า!B250</f>
        <v>ประมาณการ</v>
      </c>
      <c r="C241" s="9" t="str">
        <f>[2]หน้าผ้า!E250</f>
        <v>บจก.กบินทร์อินทรีย์</v>
      </c>
      <c r="D241" s="13" t="str">
        <f>[2]หน้าผ้า!F250</f>
        <v>รอแบบ</v>
      </c>
      <c r="E241" s="9">
        <f>[2]หน้าผ้า!G250</f>
        <v>26</v>
      </c>
      <c r="F241" s="9">
        <f>[2]หน้าผ้า!H250</f>
        <v>41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97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บิด</v>
      </c>
      <c r="M241" s="10">
        <f>[2]หน้าผ้า!T250</f>
        <v>27</v>
      </c>
      <c r="N241" s="9">
        <f>[2]หน้าผ้า!U250</f>
        <v>43</v>
      </c>
      <c r="O241" s="9">
        <f>[2]หน้าผ้า!V250</f>
        <v>40</v>
      </c>
      <c r="P241" s="10">
        <f>[2]หน้าผ้า!AB250</f>
        <v>286.42936262399996</v>
      </c>
      <c r="Q241" s="10">
        <f>[2]หน้าผ้า!AC250</f>
        <v>0</v>
      </c>
      <c r="R241" s="10">
        <f>[2]หน้าผ้า!AD250</f>
        <v>286.42936262399996</v>
      </c>
      <c r="S241" s="9" t="str">
        <f>[2]หน้าผ้า!Z250</f>
        <v>300กระสอบ</v>
      </c>
      <c r="T241" s="12" t="str">
        <f>[2]หน้าผ้า!X250</f>
        <v>รอแจ้ง</v>
      </c>
      <c r="U241" s="11">
        <f>[2]หน้าผ้า!AA250</f>
        <v>10000</v>
      </c>
      <c r="V241" s="10">
        <f>[2]หน้าผ้า!AJ250</f>
        <v>0</v>
      </c>
      <c r="W241" s="10">
        <f>[2]หน้าผ้า!AL250</f>
        <v>10000</v>
      </c>
      <c r="X241" s="10">
        <f>[2]หน้าผ้า!AM250</f>
        <v>0</v>
      </c>
      <c r="Y241" s="10">
        <f>[2]หน้าผ้า!AN250</f>
        <v>10500</v>
      </c>
      <c r="Z241" s="9" t="str">
        <f>[2]หน้าผ้า!AO250</f>
        <v>WSWT2625650</v>
      </c>
      <c r="AA241" s="8">
        <f>[2]หน้าผ้า!AQ250</f>
        <v>11874.499999999998</v>
      </c>
      <c r="AB241" s="8">
        <f>[2]หน้าผ้า!AR250</f>
        <v>0</v>
      </c>
      <c r="AC241" s="8">
        <f>[2]หน้าผ้า!AS250</f>
        <v>11874.499999999998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 t="str">
        <f>[3]หน้าผ้า!DC253</f>
        <v>พร้อมส่ง</v>
      </c>
      <c r="AH241" s="1" t="str">
        <f>[2]หน้าผ้า!DL250</f>
        <v>P9</v>
      </c>
      <c r="AI241" s="1">
        <f>[2]หน้าผ้า!DM250</f>
        <v>3</v>
      </c>
      <c r="AJ241" s="3" t="str">
        <f>[2]หน้าผ้า!DN250</f>
        <v>รอแจ้ง</v>
      </c>
      <c r="AK241" s="3">
        <f>[2]หน้าผ้า!DQ250</f>
        <v>0</v>
      </c>
      <c r="AL241" s="3" t="e">
        <f>[2]หน้าผ้า!DR250</f>
        <v>#VALUE!</v>
      </c>
      <c r="AM241" s="3" t="e">
        <f>[2]หน้าผ้า!DS250</f>
        <v>#VALUE!</v>
      </c>
      <c r="AN241" s="3" t="e">
        <f>[2]หน้าผ้า!DT250</f>
        <v>#VALUE!</v>
      </c>
      <c r="AO241" s="3" t="e">
        <f>[2]หน้าผ้า!DU250</f>
        <v>#VALUE!</v>
      </c>
      <c r="AP241" s="3" t="e">
        <f>[2]หน้าผ้า!DP250</f>
        <v>#VALUE!</v>
      </c>
      <c r="AQ241" s="3" t="e">
        <f>[2]หน้าผ้า!DW250</f>
        <v>#VALUE!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>รอART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WRWT25650/WRWT25650</v>
      </c>
      <c r="BD241" s="56">
        <f>[2]หน้าผ้า!CA250</f>
        <v>958.79990555555537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26</v>
      </c>
      <c r="F242" s="9">
        <f>[2]หน้าผ้า!H251</f>
        <v>43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102</v>
      </c>
      <c r="J242" s="9" t="str">
        <f>[2]หน้าผ้า!M251</f>
        <v>±</v>
      </c>
      <c r="K242" s="9">
        <f>[2]หน้าผ้า!N251</f>
        <v>5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WSWT2625650</v>
      </c>
      <c r="AA242" s="8">
        <f>[2]หน้าผ้า!AQ251</f>
        <v>75153.053910000002</v>
      </c>
      <c r="AB242" s="8">
        <f>[2]หน้าผ้า!AR251</f>
        <v>2306</v>
      </c>
      <c r="AC242" s="8">
        <f>[2]หน้าผ้า!AS251</f>
        <v>72847.053910000002</v>
      </c>
      <c r="AD242" s="8">
        <f>[2]หน้าผ้า!AT251</f>
        <v>0</v>
      </c>
      <c r="AE242" s="8">
        <f>[2]หน้าผ้า!AU251</f>
        <v>0</v>
      </c>
      <c r="AF242" s="8" t="str">
        <f>[2]หน้าผ้า!AI251</f>
        <v>ระบุในSD</v>
      </c>
      <c r="AG242" s="1" t="str">
        <f>[3]หน้าผ้า!DC254</f>
        <v>พร้อมส่ง</v>
      </c>
      <c r="AH242" s="1">
        <f>[2]หน้าผ้า!DL251</f>
        <v>0</v>
      </c>
      <c r="AI242" s="1" t="str">
        <f>[2]หน้าผ้า!DM251</f>
        <v>Lead time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WRWT25650/WRWT25650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45750</v>
      </c>
      <c r="B243" s="14" t="str">
        <f>[2]หน้าผ้า!B252</f>
        <v>ใบรับคำสั่งซื้อ</v>
      </c>
      <c r="C243" s="9" t="str">
        <f>[2]หน้าผ้า!E252</f>
        <v>บจก.ทีพีเค แอ็ดวานซ์ สตาร์ซ</v>
      </c>
      <c r="D243" s="13" t="str">
        <f>[2]หน้าผ้า!F252</f>
        <v>MASTER CHEF</v>
      </c>
      <c r="E243" s="9">
        <f>[2]หน้าผ้า!G252</f>
        <v>26</v>
      </c>
      <c r="F243" s="9">
        <f>[2]หน้าผ้า!H252</f>
        <v>43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140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ไม่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 xml:space="preserve">300กระสอบแบน  </v>
      </c>
      <c r="T243" s="12">
        <f>[2]หน้าผ้า!X252</f>
        <v>45768</v>
      </c>
      <c r="U243" s="11">
        <f>[2]หน้าผ้า!AA252</f>
        <v>10000</v>
      </c>
      <c r="V243" s="10">
        <f>[2]หน้าผ้า!AJ252</f>
        <v>3000</v>
      </c>
      <c r="W243" s="10">
        <f>[2]หน้าผ้า!AL252</f>
        <v>7000</v>
      </c>
      <c r="X243" s="10">
        <f>[2]หน้าผ้า!AM252</f>
        <v>0</v>
      </c>
      <c r="Y243" s="10">
        <f>[2]หน้าผ้า!AN252</f>
        <v>7350</v>
      </c>
      <c r="Z243" s="9" t="str">
        <f>[2]หน้าผ้า!AO252</f>
        <v>WSWT262575051</v>
      </c>
      <c r="AA243" s="8">
        <f>[2]หน้าผ้า!AQ252</f>
        <v>8703.31</v>
      </c>
      <c r="AB243" s="8">
        <f>[2]หน้าผ้า!AR252</f>
        <v>0</v>
      </c>
      <c r="AC243" s="8">
        <f>[2]หน้าผ้า!AS252</f>
        <v>8703.31</v>
      </c>
      <c r="AD243" s="8">
        <f>[2]หน้าผ้า!AT252</f>
        <v>0</v>
      </c>
      <c r="AE243" s="8">
        <f>[2]หน้าผ้า!AU252</f>
        <v>8703.31</v>
      </c>
      <c r="AF243" s="8">
        <f>[2]หน้าผ้า!AI252</f>
        <v>0</v>
      </c>
      <c r="AG243" s="1" t="str">
        <f>[3]หน้าผ้า!DC255</f>
        <v>พร้อมส่ง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45768</v>
      </c>
      <c r="AK243" s="3">
        <f>[2]หน้าผ้า!DQ252</f>
        <v>45764</v>
      </c>
      <c r="AL243" s="3">
        <f>[2]หน้าผ้า!DR252</f>
        <v>45758</v>
      </c>
      <c r="AM243" s="3">
        <f>[2]หน้าผ้า!DS252</f>
        <v>45765</v>
      </c>
      <c r="AN243" s="3">
        <f>[2]หน้าผ้า!DT252</f>
        <v>45766</v>
      </c>
      <c r="AO243" s="3">
        <f>[2]หน้าผ้า!DU252</f>
        <v>45766</v>
      </c>
      <c r="AP243" s="3">
        <f>[2]หน้าผ้า!DP252</f>
        <v>45763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>รอART</v>
      </c>
      <c r="AY243" s="2" t="str">
        <f>[2]หน้าผ้า!AG252</f>
        <v xml:space="preserve">เย็น21/4    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WRWT25800/WRWT25650</v>
      </c>
      <c r="BD243" s="56">
        <f>[2]หน้าผ้า!CA252</f>
        <v>781.94405177777787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26</v>
      </c>
      <c r="F244" s="9">
        <f>[2]หน้าผ้า!H253</f>
        <v>43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WSWT262575051</v>
      </c>
      <c r="AA244" s="8">
        <f>[2]หน้าผ้า!AQ253</f>
        <v>8703.31</v>
      </c>
      <c r="AB244" s="8">
        <f>[2]หน้าผ้า!AR253</f>
        <v>0</v>
      </c>
      <c r="AC244" s="8">
        <f>[2]หน้าผ้า!AS253</f>
        <v>8703.31</v>
      </c>
      <c r="AD244" s="8">
        <f>[2]หน้าผ้า!AT253</f>
        <v>0</v>
      </c>
      <c r="AE244" s="8">
        <f>[2]หน้าผ้า!AU253</f>
        <v>8703.31</v>
      </c>
      <c r="AF244" s="8" t="str">
        <f>[2]หน้าผ้า!AI253</f>
        <v>ระบุในSD</v>
      </c>
      <c r="AG244" s="1" t="str">
        <f>[3]หน้าผ้า!DC256</f>
        <v>ผ้าขาว</v>
      </c>
      <c r="AH244" s="1">
        <f>[2]หน้าผ้า!DL253</f>
        <v>0</v>
      </c>
      <c r="AI244" s="1" t="str">
        <f>[2]หน้าผ้า!DM253</f>
        <v>Lead time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WRWT25800/WRWT25650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26</v>
      </c>
      <c r="F245" s="9">
        <f>[2]หน้าผ้า!H254</f>
        <v>43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113</v>
      </c>
      <c r="J245" s="9" t="str">
        <f>[2]หน้าผ้า!M254</f>
        <v>±</v>
      </c>
      <c r="K245" s="9">
        <f>[2]หน้าผ้า!N254</f>
        <v>5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 t="str">
        <f>[2]หน้าผ้า!AO254</f>
        <v>WSWT2625700</v>
      </c>
      <c r="AA245" s="8" t="e">
        <f>[2]หน้าผ้า!AQ254</f>
        <v>#REF!</v>
      </c>
      <c r="AB245" s="8" t="e">
        <f>[2]หน้าผ้า!AR254</f>
        <v>#REF!</v>
      </c>
      <c r="AC245" s="8" t="e">
        <f>[2]หน้าผ้า!AS254</f>
        <v>#REF!</v>
      </c>
      <c r="AD245" s="8" t="e">
        <f>[2]หน้าผ้า!AT254</f>
        <v>#REF!</v>
      </c>
      <c r="AE245" s="8" t="e">
        <f>[2]หน้าผ้า!AU254</f>
        <v>#REF!</v>
      </c>
      <c r="AF245" s="8" t="str">
        <f>[2]หน้าผ้า!AI254</f>
        <v>ระบุในSD</v>
      </c>
      <c r="AG245" s="1" t="str">
        <f>[3]หน้าผ้า!DC257</f>
        <v>ผ้าขาว</v>
      </c>
      <c r="AH245" s="1">
        <f>[2]หน้าผ้า!DL254</f>
        <v>0</v>
      </c>
      <c r="AI245" s="1" t="str">
        <f>[2]หน้าผ้า!DM254</f>
        <v>Lead time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WRWT260800/WRWT25650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26</v>
      </c>
      <c r="F246" s="9">
        <f>[2]หน้าผ้า!H255</f>
        <v>41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90</v>
      </c>
      <c r="J246" s="9" t="str">
        <f>[2]หน้าผ้า!M255</f>
        <v>±</v>
      </c>
      <c r="K246" s="9">
        <f>[2]หน้าผ้า!N255</f>
        <v>5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WSWT2625800SM</v>
      </c>
      <c r="AA246" s="8" t="e">
        <f>[2]หน้าผ้า!AQ255</f>
        <v>#REF!</v>
      </c>
      <c r="AB246" s="8" t="e">
        <f>[2]หน้าผ้า!AR255</f>
        <v>#REF!</v>
      </c>
      <c r="AC246" s="8" t="e">
        <f>[2]หน้าผ้า!AS255</f>
        <v>#REF!</v>
      </c>
      <c r="AD246" s="8" t="e">
        <f>[2]หน้าผ้า!AT255</f>
        <v>#REF!</v>
      </c>
      <c r="AE246" s="8" t="e">
        <f>[2]หน้าผ้า!AU255</f>
        <v>#REF!</v>
      </c>
      <c r="AF246" s="8" t="str">
        <f>[2]หน้าผ้า!AI255</f>
        <v>ระบุในSD</v>
      </c>
      <c r="AG246" s="1" t="str">
        <f>[3]หน้าผ้า!DC258</f>
        <v>พร้อมส่ง</v>
      </c>
      <c r="AH246" s="1">
        <f>[2]หน้าผ้า!DL255</f>
        <v>0</v>
      </c>
      <c r="AI246" s="1" t="str">
        <f>[2]หน้าผ้า!DM255</f>
        <v>Lead time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WRWT260800/WRWT25650</v>
      </c>
      <c r="BD246" s="56">
        <f>[2]หน้าผ้า!CA255</f>
        <v>0</v>
      </c>
    </row>
    <row r="247" spans="1:56" ht="28.5" customHeight="1" x14ac:dyDescent="0.45">
      <c r="A247" s="3" t="str">
        <f>[2]หน้าผ้า!C256</f>
        <v>ประมาณการ</v>
      </c>
      <c r="B247" s="14" t="str">
        <f>[2]หน้าผ้า!B256</f>
        <v>ใบรับคำสั่งซื้อ</v>
      </c>
      <c r="C247" s="9" t="str">
        <f>[2]หน้าผ้า!E256</f>
        <v>บจก.ที.ซี.ยูเนี่ยน อโกรเทค</v>
      </c>
      <c r="D247" s="13" t="str">
        <f>[2]หน้าผ้า!F256</f>
        <v>ไม่พิมพ์</v>
      </c>
      <c r="E247" s="9">
        <f>[2]หน้าผ้า!G256</f>
        <v>26</v>
      </c>
      <c r="F247" s="9">
        <f>[2]หน้าผ้า!H256</f>
        <v>43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116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ไม่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 xml:space="preserve">300กระสอบแบนเต็มใบ </v>
      </c>
      <c r="T247" s="12">
        <f>[2]หน้าผ้า!X256</f>
        <v>45768</v>
      </c>
      <c r="U247" s="11">
        <f>[2]หน้าผ้า!AA256</f>
        <v>10000</v>
      </c>
      <c r="V247" s="10">
        <f>[2]หน้าผ้า!AJ256</f>
        <v>0</v>
      </c>
      <c r="W247" s="10">
        <f>[2]หน้าผ้า!AL256</f>
        <v>10000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 xml:space="preserve">WSWT2625800 </v>
      </c>
      <c r="AA247" s="8">
        <f>[2]หน้าผ้า!AQ256</f>
        <v>12433.3</v>
      </c>
      <c r="AB247" s="8">
        <f>[2]หน้าผ้า!AR256</f>
        <v>6278</v>
      </c>
      <c r="AC247" s="8">
        <f>[2]หน้าผ้า!AS256</f>
        <v>6155.2999999999993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ผ้าขาว</v>
      </c>
      <c r="AH247" s="1" t="str">
        <f>[2]หน้าผ้า!DL256</f>
        <v>P3</v>
      </c>
      <c r="AI247" s="1">
        <f>[2]หน้าผ้า!DM256</f>
        <v>1</v>
      </c>
      <c r="AJ247" s="3">
        <f>[2]หน้าผ้า!DN256</f>
        <v>45768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45767</v>
      </c>
      <c r="AP247" s="3">
        <f>[2]หน้าผ้า!DP256</f>
        <v>45763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ตัด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WRWT25800/WRWT25800</v>
      </c>
      <c r="BD247" s="56">
        <f>[2]หน้าผ้า!CA256</f>
        <v>611.70003555555559</v>
      </c>
    </row>
    <row r="248" spans="1:56" ht="28.5" customHeight="1" x14ac:dyDescent="0.45">
      <c r="A248" s="3" t="str">
        <f>[2]หน้าผ้า!C257</f>
        <v>ประมาณการ</v>
      </c>
      <c r="B248" s="14" t="str">
        <f>[2]หน้าผ้า!B257</f>
        <v>ประมาณการ</v>
      </c>
      <c r="C248" s="9" t="str">
        <f>[2]หน้าผ้า!E257</f>
        <v>บจก.ที.ซี.ยูเนี่ยน อโกรเทค</v>
      </c>
      <c r="D248" s="13" t="str">
        <f>[2]หน้าผ้า!F257</f>
        <v>ไม่พิมพ์</v>
      </c>
      <c r="E248" s="9">
        <f>[2]หน้าผ้า!G257</f>
        <v>26</v>
      </c>
      <c r="F248" s="9">
        <f>[2]หน้าผ้า!H257</f>
        <v>43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116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ไม่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 t="str">
        <f>[2]หน้าผ้า!X257</f>
        <v>รอแจ้ง</v>
      </c>
      <c r="U248" s="11">
        <f>[2]หน้าผ้า!AA257</f>
        <v>20000</v>
      </c>
      <c r="V248" s="10">
        <f>[2]หน้าผ้า!AJ257</f>
        <v>0</v>
      </c>
      <c r="W248" s="10">
        <f>[2]หน้าผ้า!AL257</f>
        <v>20000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 xml:space="preserve">WSWT2625800 </v>
      </c>
      <c r="AA248" s="8">
        <f>[2]หน้าผ้า!AQ257</f>
        <v>24866.6</v>
      </c>
      <c r="AB248" s="8">
        <f>[2]หน้าผ้า!AR257</f>
        <v>0</v>
      </c>
      <c r="AC248" s="8">
        <f>[2]หน้าผ้า!AS257</f>
        <v>24866.6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P3</v>
      </c>
      <c r="AI248" s="1">
        <f>[2]หน้าผ้า!DM257</f>
        <v>1</v>
      </c>
      <c r="AJ248" s="3" t="str">
        <f>[2]หน้าผ้า!DN257</f>
        <v>รอแจ้ง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 t="e">
        <f>[2]หน้าผ้า!DU257</f>
        <v>#VALUE!</v>
      </c>
      <c r="AP248" s="3" t="e">
        <f>[2]หน้าผ้า!DP257</f>
        <v>#VALUE!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ตัด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WRWT25800/WRWT25800</v>
      </c>
      <c r="BD248" s="56">
        <f>[2]หน้าผ้า!CA257</f>
        <v>2471.1874488888889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26</v>
      </c>
      <c r="F249" s="9">
        <f>[2]หน้าผ้า!H258</f>
        <v>43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116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 xml:space="preserve">WSWT2625800 </v>
      </c>
      <c r="AA249" s="8">
        <f>[2]หน้าผ้า!AQ258</f>
        <v>37299.899999999994</v>
      </c>
      <c r="AB249" s="8">
        <f>[2]หน้าผ้า!AR258</f>
        <v>6278</v>
      </c>
      <c r="AC249" s="8">
        <f>[2]หน้าผ้า!AS258</f>
        <v>31021.899999999998</v>
      </c>
      <c r="AD249" s="8">
        <f>[2]หน้าผ้า!AT258</f>
        <v>0</v>
      </c>
      <c r="AE249" s="8">
        <f>[2]หน้าผ้า!AU258</f>
        <v>0</v>
      </c>
      <c r="AF249" s="8" t="str">
        <f>[2]หน้าผ้า!AI258</f>
        <v>ระบุในSD</v>
      </c>
      <c r="AG249" s="1" t="str">
        <f>[3]หน้าผ้า!DC261</f>
        <v>ยังไม่ได้พิมพ์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WRWT260800/WRWT25800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45744</v>
      </c>
      <c r="B250" s="14" t="str">
        <f>[2]หน้าผ้า!B259</f>
        <v>MK68-000467</v>
      </c>
      <c r="C250" s="9" t="str">
        <f>[2]หน้าผ้า!E259</f>
        <v>บจก.ที.ซี.ยูเนี่ยน อโกรเทค</v>
      </c>
      <c r="D250" s="13" t="str">
        <f>[2]หน้าผ้า!F259</f>
        <v>ไม่พิมพ์</v>
      </c>
      <c r="E250" s="9">
        <f>[2]หน้าผ้า!G259</f>
        <v>26</v>
      </c>
      <c r="F250" s="9">
        <f>[2]หน้าผ้า!H259</f>
        <v>43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150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ไม่</v>
      </c>
      <c r="M250" s="10" t="str">
        <f>[2]หน้าผ้า!T259</f>
        <v>ไม่สวมถุงใน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 t="str">
        <f>[2]หน้าผ้า!Z259</f>
        <v xml:space="preserve">300กระสอบแบนเต็มใบ </v>
      </c>
      <c r="T250" s="12">
        <f>[2]หน้าผ้า!X259</f>
        <v>45765</v>
      </c>
      <c r="U250" s="11">
        <f>[2]หน้าผ้า!AA259</f>
        <v>11000</v>
      </c>
      <c r="V250" s="10">
        <f>[2]หน้าผ้า!AJ259</f>
        <v>0</v>
      </c>
      <c r="W250" s="10">
        <f>[2]หน้าผ้า!AL259</f>
        <v>11000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WSWT2625850SM</v>
      </c>
      <c r="AA250" s="8">
        <f>[2]หน้าผ้า!AQ259</f>
        <v>13676.630000000001</v>
      </c>
      <c r="AB250" s="8">
        <f>[2]หน้าผ้า!AR259</f>
        <v>13676.630000000001</v>
      </c>
      <c r="AC250" s="8">
        <f>[2]หน้าผ้า!AS259</f>
        <v>0</v>
      </c>
      <c r="AD250" s="8">
        <f>[2]หน้าผ้า!AT259</f>
        <v>13676.630000000001</v>
      </c>
      <c r="AE250" s="8">
        <f>[2]หน้าผ้า!AU259</f>
        <v>0</v>
      </c>
      <c r="AF250" s="8" t="str">
        <f>[2]หน้าผ้า!AI259</f>
        <v>ห้ามขาด-เกินได้5%</v>
      </c>
      <c r="AG250" s="1" t="str">
        <f>[3]หน้าผ้า!DC262</f>
        <v>ยังไม่ได้พิมพ์</v>
      </c>
      <c r="AH250" s="1" t="str">
        <f>[2]หน้าผ้า!DL259</f>
        <v>P11</v>
      </c>
      <c r="AI250" s="1">
        <f>[2]หน้าผ้า!DM259</f>
        <v>2</v>
      </c>
      <c r="AJ250" s="3">
        <f>[2]หน้าผ้า!DN259</f>
        <v>45765</v>
      </c>
      <c r="AK250" s="3">
        <f>[2]หน้าผ้า!DQ259</f>
        <v>45763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45764</v>
      </c>
      <c r="AP250" s="3">
        <f>[2]หน้าผ้า!DP259</f>
        <v>45760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งานเคลือบ+คัด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WRWT25850/WRWT25850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45723</v>
      </c>
      <c r="B251" s="14" t="str">
        <f>[2]หน้าผ้า!B260</f>
        <v>MK68-000353</v>
      </c>
      <c r="C251" s="9" t="str">
        <f>[2]หน้าผ้า!E260</f>
        <v>บจก.ที.ซี.ยูเนี่ยน อโกรเทค</v>
      </c>
      <c r="D251" s="13" t="str">
        <f>[2]หน้าผ้า!F260</f>
        <v>Zhejiang UN</v>
      </c>
      <c r="E251" s="9">
        <f>[2]หน้าผ้า!G260</f>
        <v>26</v>
      </c>
      <c r="F251" s="9">
        <f>[2]หน้าผ้า!H260</f>
        <v>43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150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>
        <f>[2]หน้าผ้า!X260</f>
        <v>45772</v>
      </c>
      <c r="U251" s="11">
        <f>[2]หน้าผ้า!AA260</f>
        <v>30000</v>
      </c>
      <c r="V251" s="10">
        <f>[2]หน้าผ้า!AJ260</f>
        <v>3848</v>
      </c>
      <c r="W251" s="10">
        <f>[2]หน้าผ้า!AL260</f>
        <v>26152</v>
      </c>
      <c r="X251" s="10">
        <f>[2]หน้าผ้า!AM260</f>
        <v>0</v>
      </c>
      <c r="Y251" s="10">
        <f>[2]หน้าผ้า!AN260</f>
        <v>27459.600000000002</v>
      </c>
      <c r="Z251" s="9" t="str">
        <f>[2]หน้าผ้า!AO260</f>
        <v>WSWT2625850SM</v>
      </c>
      <c r="AA251" s="8">
        <f>[2]หน้าผ้า!AQ260</f>
        <v>32515.566159999998</v>
      </c>
      <c r="AB251" s="8">
        <f>[2]หน้าผ้า!AR260</f>
        <v>32142</v>
      </c>
      <c r="AC251" s="8">
        <f>[2]หน้าผ้า!AS260</f>
        <v>373.56615999999849</v>
      </c>
      <c r="AD251" s="8">
        <f>[2]หน้าผ้า!AT260</f>
        <v>0</v>
      </c>
      <c r="AE251" s="8">
        <f>[2]หน้าผ้า!AU260</f>
        <v>32515.566159999998</v>
      </c>
      <c r="AF251" s="8" t="str">
        <f>[2]หน้าผ้า!AI260</f>
        <v>ห้ามขาด-เกินได้5%</v>
      </c>
      <c r="AG251" s="1" t="str">
        <f>[3]หน้าผ้า!DC263</f>
        <v>รอแบบ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45772</v>
      </c>
      <c r="AK251" s="3">
        <f>[2]หน้าผ้า!DQ260</f>
        <v>45768</v>
      </c>
      <c r="AL251" s="3">
        <f>[2]หน้าผ้า!DR260</f>
        <v>45762</v>
      </c>
      <c r="AM251" s="3">
        <f>[2]หน้าผ้า!DS260</f>
        <v>45769</v>
      </c>
      <c r="AN251" s="3">
        <f>[2]หน้าผ้า!DT260</f>
        <v>45770</v>
      </c>
      <c r="AO251" s="3">
        <f>[2]หน้าผ้า!DU260</f>
        <v>45770</v>
      </c>
      <c r="AP251" s="3">
        <f>[2]หน้าผ้า!DP260</f>
        <v>45767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WRWT25850/WRWT25850</v>
      </c>
      <c r="BD251" s="56">
        <f>[2]หน้าผ้า!CA260</f>
        <v>38.527123301333184</v>
      </c>
    </row>
    <row r="252" spans="1:56" ht="28.5" customHeight="1" x14ac:dyDescent="0.45">
      <c r="A252" s="3">
        <f>[2]หน้าผ้า!C261</f>
        <v>45723</v>
      </c>
      <c r="B252" s="14" t="str">
        <f>[2]หน้าผ้า!B261</f>
        <v>MK68-000354</v>
      </c>
      <c r="C252" s="9" t="str">
        <f>[2]หน้าผ้า!E261</f>
        <v>บจก.ที.ซี.ยูเนี่ยน อโกรเทค</v>
      </c>
      <c r="D252" s="13" t="str">
        <f>[2]หน้าผ้า!F261</f>
        <v>Zhejiang UN</v>
      </c>
      <c r="E252" s="9">
        <f>[2]หน้าผ้า!G261</f>
        <v>26</v>
      </c>
      <c r="F252" s="9">
        <f>[2]หน้าผ้า!H261</f>
        <v>43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150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 xml:space="preserve">300กระสอบแบนเต็มใบ </v>
      </c>
      <c r="T252" s="12">
        <f>[2]หน้าผ้า!X261</f>
        <v>45775</v>
      </c>
      <c r="U252" s="11">
        <f>[2]หน้าผ้า!AA261</f>
        <v>30000</v>
      </c>
      <c r="V252" s="10">
        <f>[2]หน้าผ้า!AJ261</f>
        <v>0</v>
      </c>
      <c r="W252" s="10">
        <f>[2]หน้าผ้า!AL261</f>
        <v>30000</v>
      </c>
      <c r="X252" s="10">
        <f>[2]หน้าผ้า!AM261</f>
        <v>0</v>
      </c>
      <c r="Y252" s="10">
        <f>[2]หน้าผ้า!AN261</f>
        <v>31500</v>
      </c>
      <c r="Z252" s="9" t="str">
        <f>[2]หน้าผ้า!AO261</f>
        <v>WSWT2625850SM</v>
      </c>
      <c r="AA252" s="8">
        <f>[2]หน้าผ้า!AQ261</f>
        <v>37299.899999999994</v>
      </c>
      <c r="AB252" s="8">
        <f>[2]หน้าผ้า!AR261</f>
        <v>0</v>
      </c>
      <c r="AC252" s="8">
        <f>[2]หน้าผ้า!AS261</f>
        <v>37299.899999999994</v>
      </c>
      <c r="AD252" s="8">
        <f>[2]หน้าผ้า!AT261</f>
        <v>0</v>
      </c>
      <c r="AE252" s="8">
        <f>[2]หน้าผ้า!AU261</f>
        <v>37299.899999999994</v>
      </c>
      <c r="AF252" s="8" t="str">
        <f>[2]หน้าผ้า!AI261</f>
        <v>ห้ามขาด-เกินได้5%</v>
      </c>
      <c r="AG252" s="1" t="str">
        <f>[3]หน้าผ้า!DC264</f>
        <v>พร้อมส่ง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45775</v>
      </c>
      <c r="AK252" s="3">
        <f>[2]หน้าผ้า!DQ261</f>
        <v>45771</v>
      </c>
      <c r="AL252" s="3">
        <f>[2]หน้าผ้า!DR261</f>
        <v>45765</v>
      </c>
      <c r="AM252" s="3">
        <f>[2]หน้าผ้า!DS261</f>
        <v>45772</v>
      </c>
      <c r="AN252" s="3">
        <f>[2]หน้าผ้า!DT261</f>
        <v>45773</v>
      </c>
      <c r="AO252" s="3">
        <f>[2]หน้าผ้า!DU261</f>
        <v>45773</v>
      </c>
      <c r="AP252" s="3">
        <f>[2]หน้าผ้า!DP261</f>
        <v>45770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WRWT25850/WRWT25850</v>
      </c>
      <c r="BD252" s="56">
        <f>[2]หน้าผ้า!CA261</f>
        <v>3846.8630200000002</v>
      </c>
    </row>
    <row r="253" spans="1:56" ht="28.5" customHeight="1" x14ac:dyDescent="0.45">
      <c r="A253" s="3">
        <f>[2]หน้าผ้า!C262</f>
        <v>45723</v>
      </c>
      <c r="B253" s="14" t="str">
        <f>[2]หน้าผ้า!B262</f>
        <v>MK68-000355</v>
      </c>
      <c r="C253" s="9" t="str">
        <f>[2]หน้าผ้า!E262</f>
        <v>บจก.ที.ซี.ยูเนี่ยน อโกรเทค</v>
      </c>
      <c r="D253" s="13" t="str">
        <f>[2]หน้าผ้า!F262</f>
        <v>Zhejiang UN</v>
      </c>
      <c r="E253" s="9">
        <f>[2]หน้าผ้า!G262</f>
        <v>26</v>
      </c>
      <c r="F253" s="9">
        <f>[2]หน้าผ้า!H262</f>
        <v>43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150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>
        <f>[2]หน้าผ้า!X262</f>
        <v>45777</v>
      </c>
      <c r="U253" s="11">
        <f>[2]หน้าผ้า!AA262</f>
        <v>30000</v>
      </c>
      <c r="V253" s="10">
        <f>[2]หน้าผ้า!AJ262</f>
        <v>0</v>
      </c>
      <c r="W253" s="10">
        <f>[2]หน้าผ้า!AL262</f>
        <v>30000</v>
      </c>
      <c r="X253" s="10">
        <f>[2]หน้าผ้า!AM262</f>
        <v>0</v>
      </c>
      <c r="Y253" s="10">
        <f>[2]หน้าผ้า!AN262</f>
        <v>31500</v>
      </c>
      <c r="Z253" s="9" t="str">
        <f>[2]หน้าผ้า!AO262</f>
        <v>WSWT2625850SM</v>
      </c>
      <c r="AA253" s="8">
        <f>[2]หน้าผ้า!AQ262</f>
        <v>37299.899999999994</v>
      </c>
      <c r="AB253" s="8">
        <f>[2]หน้าผ้า!AR262</f>
        <v>0</v>
      </c>
      <c r="AC253" s="8">
        <f>[2]หน้าผ้า!AS262</f>
        <v>37299.899999999994</v>
      </c>
      <c r="AD253" s="8">
        <f>[2]หน้าผ้า!AT262</f>
        <v>0</v>
      </c>
      <c r="AE253" s="8">
        <f>[2]หน้าผ้า!AU262</f>
        <v>37299.899999999994</v>
      </c>
      <c r="AF253" s="8" t="str">
        <f>[2]หน้าผ้า!AI262</f>
        <v>ห้ามขาด-เกินได้5%</v>
      </c>
      <c r="AG253" s="1" t="str">
        <f>[3]หน้าผ้า!DC265</f>
        <v>พร้อมส่ง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45777</v>
      </c>
      <c r="AK253" s="3">
        <f>[2]หน้าผ้า!DQ262</f>
        <v>45773</v>
      </c>
      <c r="AL253" s="3">
        <f>[2]หน้าผ้า!DR262</f>
        <v>45767</v>
      </c>
      <c r="AM253" s="3">
        <f>[2]หน้าผ้า!DS262</f>
        <v>45774</v>
      </c>
      <c r="AN253" s="3">
        <f>[2]หน้าผ้า!DT262</f>
        <v>45775</v>
      </c>
      <c r="AO253" s="3">
        <f>[2]หน้าผ้า!DU262</f>
        <v>45775</v>
      </c>
      <c r="AP253" s="3">
        <f>[2]หน้าผ้า!DP262</f>
        <v>45772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WRWT25850/WRWT25850</v>
      </c>
      <c r="BD253" s="56">
        <f>[2]หน้าผ้า!CA262</f>
        <v>3846.8630200000002</v>
      </c>
    </row>
    <row r="254" spans="1:56" ht="28.5" customHeight="1" x14ac:dyDescent="0.45">
      <c r="A254" s="3" t="str">
        <f>[2]หน้าผ้า!C263</f>
        <v>ประมาณการ</v>
      </c>
      <c r="B254" s="14" t="str">
        <f>[2]หน้าผ้า!B263</f>
        <v>ประมาณการ</v>
      </c>
      <c r="C254" s="9" t="str">
        <f>[2]หน้าผ้า!E263</f>
        <v>บจก.ที.ซี.ยูเนี่ยน อโกรเทค</v>
      </c>
      <c r="D254" s="13" t="str">
        <f>[2]หน้าผ้า!F263</f>
        <v>รอแบบ</v>
      </c>
      <c r="E254" s="9">
        <f>[2]หน้าผ้า!G263</f>
        <v>26</v>
      </c>
      <c r="F254" s="9">
        <f>[2]หน้าผ้า!H263</f>
        <v>43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150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 xml:space="preserve">300กระสอบแบนเต็มใบ </v>
      </c>
      <c r="T254" s="12" t="str">
        <f>[2]หน้าผ้า!X263</f>
        <v>รอแจ้ง</v>
      </c>
      <c r="U254" s="11">
        <f>[2]หน้าผ้า!AA263</f>
        <v>20000</v>
      </c>
      <c r="V254" s="10">
        <f>[2]หน้าผ้า!AJ263</f>
        <v>0</v>
      </c>
      <c r="W254" s="10">
        <f>[2]หน้าผ้า!AL263</f>
        <v>20000</v>
      </c>
      <c r="X254" s="10">
        <f>[2]หน้าผ้า!AM263</f>
        <v>0</v>
      </c>
      <c r="Y254" s="10">
        <f>[2]หน้าผ้า!AN263</f>
        <v>21000</v>
      </c>
      <c r="Z254" s="9" t="str">
        <f>[2]หน้าผ้า!AO263</f>
        <v>WSWT2625850SM</v>
      </c>
      <c r="AA254" s="8">
        <f>[2]หน้าผ้า!AQ263</f>
        <v>24866.6</v>
      </c>
      <c r="AB254" s="8">
        <f>[2]หน้าผ้า!AR263</f>
        <v>0</v>
      </c>
      <c r="AC254" s="8">
        <f>[2]หน้าผ้า!AS263</f>
        <v>24866.6</v>
      </c>
      <c r="AD254" s="8">
        <f>[2]หน้าผ้า!AT263</f>
        <v>0</v>
      </c>
      <c r="AE254" s="8">
        <f>[2]หน้าผ้า!AU263</f>
        <v>24866.6</v>
      </c>
      <c r="AF254" s="8" t="str">
        <f>[2]หน้าผ้า!AI263</f>
        <v>ห้ามขาด-เกินได้5%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 t="str">
        <f>[2]หน้าผ้า!DN263</f>
        <v>รอแจ้ง</v>
      </c>
      <c r="AK254" s="3" t="e">
        <f>[2]หน้าผ้า!DQ263</f>
        <v>#VALUE!</v>
      </c>
      <c r="AL254" s="3" t="e">
        <f>[2]หน้าผ้า!DR263</f>
        <v>#VALUE!</v>
      </c>
      <c r="AM254" s="3" t="e">
        <f>[2]หน้าผ้า!DS263</f>
        <v>#VALUE!</v>
      </c>
      <c r="AN254" s="3" t="e">
        <f>[2]หน้าผ้า!DT263</f>
        <v>#VALUE!</v>
      </c>
      <c r="AO254" s="3" t="e">
        <f>[2]หน้าผ้า!DU263</f>
        <v>#VALUE!</v>
      </c>
      <c r="AP254" s="3" t="e">
        <f>[2]หน้าผ้า!DP263</f>
        <v>#VALUE!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WRWT25850/WRWT25850</v>
      </c>
      <c r="BD254" s="56">
        <f>[2]หน้าผ้า!CA263</f>
        <v>2564.5753466666665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26</v>
      </c>
      <c r="F255" s="9">
        <f>[2]หน้าผ้า!H264</f>
        <v>43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120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WSWT2625850SM</v>
      </c>
      <c r="AA255" s="8">
        <f>[2]หน้าผ้า!AQ264</f>
        <v>145658.59615999999</v>
      </c>
      <c r="AB255" s="8">
        <f>[2]หน้าผ้า!AR264</f>
        <v>45818.630000000005</v>
      </c>
      <c r="AC255" s="8">
        <f>[2]หน้าผ้า!AS264</f>
        <v>99839.966159999982</v>
      </c>
      <c r="AD255" s="8">
        <f>[2]หน้าผ้า!AT264</f>
        <v>13676.630000000001</v>
      </c>
      <c r="AE255" s="8">
        <f>[2]หน้าผ้า!AU264</f>
        <v>131981.96615999998</v>
      </c>
      <c r="AF255" s="8" t="str">
        <f>[2]หน้าผ้า!AI264</f>
        <v>ระบุในSD</v>
      </c>
      <c r="AG255" s="1" t="str">
        <f>[3]หน้าผ้า!DC267</f>
        <v>ผ้าขาว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WRWT260850/WRWT25850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28</v>
      </c>
      <c r="F256" s="9">
        <f>[2]หน้าผ้า!H265</f>
        <v>41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122</v>
      </c>
      <c r="J256" s="9" t="str">
        <f>[2]หน้าผ้า!M265</f>
        <v>+</v>
      </c>
      <c r="K256" s="9">
        <f>[2]หน้าผ้า!N265</f>
        <v>3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WSWT2825800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WRWT25850/WRWT25800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45749</v>
      </c>
      <c r="B257" s="14" t="str">
        <f>[2]หน้าผ้า!B266</f>
        <v>MK68-000492</v>
      </c>
      <c r="C257" s="9" t="str">
        <f>[2]หน้าผ้า!E266</f>
        <v>บจก.ไทยร่วมใจน้ำมันพืช</v>
      </c>
      <c r="D257" s="13" t="str">
        <f>[2]หน้าผ้า!F266</f>
        <v>TRJ</v>
      </c>
      <c r="E257" s="9">
        <f>[2]หน้าผ้า!G266</f>
        <v>28</v>
      </c>
      <c r="F257" s="9">
        <f>[2]หน้าผ้า!H266</f>
        <v>41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120</v>
      </c>
      <c r="J257" s="9" t="str">
        <f>[2]หน้าผ้า!M266</f>
        <v>+</v>
      </c>
      <c r="K257" s="9">
        <f>[2]หน้าผ้า!N266</f>
        <v>3</v>
      </c>
      <c r="L257" s="9" t="str">
        <f>[2]หน้าผ้า!R266</f>
        <v>ไม่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</v>
      </c>
      <c r="T257" s="12">
        <f>[2]หน้าผ้า!X266</f>
        <v>45769</v>
      </c>
      <c r="U257" s="11">
        <f>[2]หน้าผ้า!AA266</f>
        <v>50000</v>
      </c>
      <c r="V257" s="10">
        <f>[2]หน้าผ้า!AJ266</f>
        <v>0</v>
      </c>
      <c r="W257" s="10">
        <f>[2]หน้าผ้า!AL266</f>
        <v>50000</v>
      </c>
      <c r="X257" s="10">
        <f>[2]หน้าผ้า!AM266</f>
        <v>0</v>
      </c>
      <c r="Y257" s="10">
        <f>[2]หน้าผ้า!AN266</f>
        <v>52500</v>
      </c>
      <c r="Z257" s="9" t="str">
        <f>[2]หน้าผ้า!AO266</f>
        <v>WSWT2825850</v>
      </c>
      <c r="AA257" s="8">
        <f>[2]หน้าผ้า!AQ266</f>
        <v>59372.5</v>
      </c>
      <c r="AB257" s="8">
        <f>[2]หน้าผ้า!AR266</f>
        <v>4036</v>
      </c>
      <c r="AC257" s="8">
        <f>[2]หน้าผ้า!AS266</f>
        <v>55336.5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P1</v>
      </c>
      <c r="AI257" s="1">
        <f>[2]หน้าผ้า!DM266</f>
        <v>2</v>
      </c>
      <c r="AJ257" s="3">
        <f>[2]หน้าผ้า!DN266</f>
        <v>45769</v>
      </c>
      <c r="AK257" s="3">
        <f>[2]หน้าผ้า!DQ266</f>
        <v>0</v>
      </c>
      <c r="AL257" s="3">
        <f>[2]หน้าผ้า!DR266</f>
        <v>45760</v>
      </c>
      <c r="AM257" s="3">
        <f>[2]หน้าผ้า!DS266</f>
        <v>45767</v>
      </c>
      <c r="AN257" s="3">
        <f>[2]หน้าผ้า!DT266</f>
        <v>0</v>
      </c>
      <c r="AO257" s="3">
        <f>[2]หน้าผ้า!DU266</f>
        <v>45768</v>
      </c>
      <c r="AP257" s="3">
        <f>[2]หน้าผ้า!DP266</f>
        <v>45764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งานพิมพ์</v>
      </c>
      <c r="AX257" s="2" t="str">
        <f>[2]หน้าผ้า!ED266</f>
        <v>รอART</v>
      </c>
      <c r="AY257" s="2" t="str">
        <f>[2]หน้าผ้า!AG266</f>
        <v>เย็น21/4  ขอส่ง  28/4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WRWT25850/WRWT25850</v>
      </c>
      <c r="BD257" s="56">
        <f>[2]หน้าผ้า!CA266</f>
        <v>6219.2077499999996</v>
      </c>
    </row>
    <row r="258" spans="1:56" ht="28.5" customHeight="1" x14ac:dyDescent="0.45">
      <c r="A258" s="3" t="str">
        <f>[2]หน้าผ้า!C267</f>
        <v>ประมาณการ</v>
      </c>
      <c r="B258" s="14" t="str">
        <f>[2]หน้าผ้า!B267</f>
        <v>ประมาณการ</v>
      </c>
      <c r="C258" s="9" t="str">
        <f>[2]หน้าผ้า!E267</f>
        <v>บจก.ที.ซี.ยูเนี่ยน อโกรเทค</v>
      </c>
      <c r="D258" s="13" t="str">
        <f>[2]หน้าผ้า!F267</f>
        <v>ไม่พิมพ์</v>
      </c>
      <c r="E258" s="9">
        <f>[2]หน้าผ้า!G267</f>
        <v>28</v>
      </c>
      <c r="F258" s="9">
        <f>[2]หน้าผ้า!H267</f>
        <v>47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180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45777</v>
      </c>
      <c r="U258" s="11">
        <f>[2]หน้าผ้า!AA267</f>
        <v>20000</v>
      </c>
      <c r="V258" s="10">
        <f>[2]หน้าผ้า!AJ267</f>
        <v>0</v>
      </c>
      <c r="W258" s="10">
        <f>[2]หน้าผ้า!AL267</f>
        <v>20000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WSWT2825850</v>
      </c>
      <c r="AA258" s="8">
        <f>[2]หน้าผ้า!AQ267</f>
        <v>27101.800000000003</v>
      </c>
      <c r="AB258" s="8">
        <f>[2]หน้าผ้า!AR267</f>
        <v>0</v>
      </c>
      <c r="AC258" s="8">
        <f>[2]หน้าผ้า!AS267</f>
        <v>27101.800000000003</v>
      </c>
      <c r="AD258" s="8">
        <f>[2]หน้าผ้า!AT267</f>
        <v>0</v>
      </c>
      <c r="AE258" s="8">
        <f>[2]หน้าผ้า!AU267</f>
        <v>27101.800000000003</v>
      </c>
      <c r="AF258" s="8">
        <f>[2]หน้าผ้า!AI267</f>
        <v>0</v>
      </c>
      <c r="AG258" s="1">
        <f>[3]หน้าผ้า!DC270</f>
        <v>0</v>
      </c>
      <c r="AH258" s="1" t="str">
        <f>[2]หน้าผ้า!DL267</f>
        <v>P3</v>
      </c>
      <c r="AI258" s="1">
        <f>[2]หน้าผ้า!DM267</f>
        <v>1</v>
      </c>
      <c r="AJ258" s="3">
        <f>[2]หน้าผ้า!DN267</f>
        <v>45777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45776</v>
      </c>
      <c r="AP258" s="3">
        <f>[2]หน้าผ้า!DP267</f>
        <v>45772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ตัด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WRWT25850/WRWT25850</v>
      </c>
      <c r="BD258" s="56">
        <f>[2]หน้าผ้า!CA267</f>
        <v>3045.9411888888894</v>
      </c>
    </row>
    <row r="259" spans="1:56" ht="28.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28</v>
      </c>
      <c r="F259" s="9">
        <f>[2]หน้าผ้า!H268</f>
        <v>43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130</v>
      </c>
      <c r="J259" s="9" t="str">
        <f>[2]หน้าผ้า!M268</f>
        <v>±</v>
      </c>
      <c r="K259" s="9">
        <f>[2]หน้าผ้า!N268</f>
        <v>3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WSWT2825850</v>
      </c>
      <c r="AA259" s="8">
        <f>[2]หน้าผ้า!AQ268</f>
        <v>86474.3</v>
      </c>
      <c r="AB259" s="8">
        <f>[2]หน้าผ้า!AR268</f>
        <v>4036</v>
      </c>
      <c r="AC259" s="8">
        <f>[2]หน้าผ้า!AS268</f>
        <v>82438.3</v>
      </c>
      <c r="AD259" s="8">
        <f>[2]หน้าผ้า!AT268</f>
        <v>0</v>
      </c>
      <c r="AE259" s="8">
        <f>[2]หน้าผ้า!AU268</f>
        <v>27101.800000000003</v>
      </c>
      <c r="AF259" s="8" t="str">
        <f>[2]หน้าผ้า!AI268</f>
        <v>ระบุในSD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WRWT280850/WRWT25850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30</v>
      </c>
      <c r="F260" s="9">
        <f>[2]หน้าผ้า!H269</f>
        <v>41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122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WSWT3025800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>
        <f>[3]หน้าผ้า!DC272</f>
        <v>0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WRWT25800/WRWT28750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 t="str">
        <f>[2]หน้าผ้า!X270</f>
        <v>ค้างส่งทั้งหมด</v>
      </c>
      <c r="U261" s="11">
        <f>[2]หน้าผ้า!AA270</f>
        <v>7718376</v>
      </c>
      <c r="V261" s="10">
        <f>[2]หน้าผ้า!AJ270</f>
        <v>439074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 xml:space="preserve"> 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-5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692882.87879695219</v>
      </c>
    </row>
    <row r="262" spans="1:56" ht="28.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140000</v>
      </c>
      <c r="T262" s="12">
        <f>[2]หน้าผ้า!X271</f>
        <v>0</v>
      </c>
      <c r="U262" s="11">
        <f>[2]หน้าผ้า!AA271</f>
        <v>55.131257142857145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 t="e">
        <f>[2]หน้าผ้า!AQ271</f>
        <v>#REF!</v>
      </c>
      <c r="AB262" s="8">
        <f>[2]หน้าผ้า!AR271</f>
        <v>0</v>
      </c>
      <c r="AC262" s="8" t="e">
        <f>[2]หน้าผ้า!AS271</f>
        <v>#REF!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 t="str">
        <f>[2]หน้าผ้า!DL271</f>
        <v>P1</v>
      </c>
      <c r="AI262" s="1">
        <f>[2]หน้าผ้า!DM271</f>
        <v>2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-9</v>
      </c>
      <c r="AM262" s="3">
        <f>[2]หน้าผ้า!DS271</f>
        <v>-2</v>
      </c>
      <c r="AN262" s="3">
        <f>[2]หน้าผ้า!DT271</f>
        <v>0</v>
      </c>
      <c r="AO262" s="3">
        <f>[2]หน้าผ้า!DU271</f>
        <v>-1</v>
      </c>
      <c r="AP262" s="3">
        <f>[2]หน้าผ้า!DP271</f>
        <v>-5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>รอART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 t="str">
        <f>[2]หน้าผ้า!CA271</f>
        <v>ห้ามลบ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 t="str">
        <f>[2]หน้าผ้า!X272</f>
        <v>ประมาณการ</v>
      </c>
      <c r="U263" s="11">
        <f>[2]หน้าผ้า!AA272</f>
        <v>1122000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 t="str">
        <f>[2]หน้าผ้า!DL272</f>
        <v>P3</v>
      </c>
      <c r="AI263" s="1">
        <f>[2]หน้าผ้า!DM272</f>
        <v>1</v>
      </c>
      <c r="AJ263" s="3" t="str">
        <f>[2]หน้าผ้า!DN272</f>
        <v>ประมาณการ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 t="e">
        <f>[2]หน้าผ้า!DU272</f>
        <v>#VALUE!</v>
      </c>
      <c r="AP263" s="3" t="e">
        <f>[2]หน้าผ้า!DP272</f>
        <v>#VALUE!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ตัด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 t="str">
        <f>[2]หน้าผ้า!X273</f>
        <v>รอแจ้ง</v>
      </c>
      <c r="U264" s="11">
        <f>[2]หน้าผ้า!AA273</f>
        <v>543540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518783.72181999998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 t="str">
        <f>[2]หน้าผ้า!DL273</f>
        <v>P2</v>
      </c>
      <c r="AI264" s="1">
        <f>[2]หน้าผ้า!DM273</f>
        <v>3</v>
      </c>
      <c r="AJ264" s="3" t="str">
        <f>[2]หน้าผ้า!DN273</f>
        <v>รอแจ้ง</v>
      </c>
      <c r="AK264" s="3" t="e">
        <f>[2]หน้าผ้า!DQ273</f>
        <v>#VALUE!</v>
      </c>
      <c r="AL264" s="3" t="e">
        <f>[2]หน้าผ้า!DR273</f>
        <v>#VALUE!</v>
      </c>
      <c r="AM264" s="3" t="e">
        <f>[2]หน้าผ้า!DS273</f>
        <v>#VALUE!</v>
      </c>
      <c r="AN264" s="3">
        <f>[2]หน้าผ้า!DT273</f>
        <v>0</v>
      </c>
      <c r="AO264" s="3" t="e">
        <f>[2]หน้าผ้า!DU273</f>
        <v>#VALUE!</v>
      </c>
      <c r="AP264" s="3" t="e">
        <f>[2]หน้าผ้า!DP273</f>
        <v>#VALUE!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 t="str">
        <f>[2]หน้าผ้า!X274</f>
        <v>รอส่ง</v>
      </c>
      <c r="U265" s="11">
        <f>[2]หน้าผ้า!AA274</f>
        <v>377984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 t="str">
        <f>[2]หน้าผ้า!DL274</f>
        <v>P6</v>
      </c>
      <c r="AI265" s="1">
        <f>[2]หน้าผ้า!DM274</f>
        <v>4</v>
      </c>
      <c r="AJ265" s="3" t="str">
        <f>[2]หน้าผ้า!DN274</f>
        <v>รอส่ง</v>
      </c>
      <c r="AK265" s="3" t="e">
        <f>[2]หน้าผ้า!DQ274</f>
        <v>#VALUE!</v>
      </c>
      <c r="AL265" s="3" t="e">
        <f>[2]หน้าผ้า!DR274</f>
        <v>#VALUE!</v>
      </c>
      <c r="AM265" s="3" t="e">
        <f>[2]หน้าผ้า!DS274</f>
        <v>#VALUE!</v>
      </c>
      <c r="AN265" s="3" t="e">
        <f>[2]หน้าผ้า!DT274</f>
        <v>#VALUE!</v>
      </c>
      <c r="AO265" s="3" t="e">
        <f>[2]หน้าผ้า!DU274</f>
        <v>#VALUE!</v>
      </c>
      <c r="AP265" s="3" t="e">
        <f>[2]หน้าผ้า!DP274</f>
        <v>#VALUE!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 t="str">
        <f>[2]หน้าผ้า!X275</f>
        <v>มีกำหนดส่ง</v>
      </c>
      <c r="U266" s="11">
        <f>[2]หน้าผ้า!AA275</f>
        <v>5674852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 t="e">
        <f>[2]หน้าผ้า!AS275</f>
        <v>#REF!</v>
      </c>
      <c r="AD266" s="8" t="e">
        <f>[2]หน้าผ้า!AT275</f>
        <v>#REF!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 t="str">
        <f>[2]หน้าผ้า!DL275</f>
        <v>P11</v>
      </c>
      <c r="AI266" s="1">
        <f>[2]หน้าผ้า!DM275</f>
        <v>2</v>
      </c>
      <c r="AJ266" s="3" t="str">
        <f>[2]หน้าผ้า!DN275</f>
        <v>มีกำหนดส่ง</v>
      </c>
      <c r="AK266" s="3" t="e">
        <f>[2]หน้าผ้า!DQ275</f>
        <v>#VALUE!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 t="e">
        <f>[2]หน้าผ้า!DU275</f>
        <v>#VALUE!</v>
      </c>
      <c r="AP266" s="3" t="e">
        <f>[2]หน้าผ้า!DP275</f>
        <v>#VALUE!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งานเคลือบ+ตัด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 t="str">
        <f>[2]หน้าผ้า!E276</f>
        <v>ผู้สั่งผลิต..................................................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 t="str">
        <f>[2]หน้าผ้า!I276</f>
        <v xml:space="preserve"> </v>
      </c>
      <c r="H267" s="9">
        <f>[2]หน้าผ้า!J276</f>
        <v>0</v>
      </c>
      <c r="I267" s="9">
        <f>[2]หน้าผ้า!L276</f>
        <v>0</v>
      </c>
      <c r="J267" s="9" t="str">
        <f>[2]หน้าผ้า!M276</f>
        <v xml:space="preserve"> 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 t="str">
        <f>[2]หน้าผ้า!DL276</f>
        <v>P9</v>
      </c>
      <c r="AI267" s="1">
        <f>[2]หน้าผ้า!DM276</f>
        <v>3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-10</v>
      </c>
      <c r="AM267" s="3">
        <f>[2]หน้าผ้า!DS276</f>
        <v>-3</v>
      </c>
      <c r="AN267" s="3">
        <f>[2]หน้าผ้า!DT276</f>
        <v>-2</v>
      </c>
      <c r="AO267" s="3">
        <f>[2]หน้าผ้า!DU276</f>
        <v>-1</v>
      </c>
      <c r="AP267" s="3">
        <f>[2]หน้าผ้า!DP276</f>
        <v>-5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 t="str">
        <f>[2]หน้าผ้า!E277</f>
        <v>เจ้าหน้าที่วางแผนการผลิต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 t="str">
        <f>[2]หน้าผ้า!M277</f>
        <v>ผู้อนุมัติ..................................................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 t="str">
        <f>[2]หน้าผ้า!AT277</f>
        <v xml:space="preserve"> 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 t="str">
        <f>[2]หน้าผ้า!DL277</f>
        <v>P4</v>
      </c>
      <c r="AI268" s="1">
        <f>[2]หน้าผ้า!DM277</f>
        <v>3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-10</v>
      </c>
      <c r="AM268" s="3">
        <f>[2]หน้าผ้า!DS277</f>
        <v>-3</v>
      </c>
      <c r="AN268" s="3">
        <f>[2]หน้าผ้า!DT277</f>
        <v>0</v>
      </c>
      <c r="AO268" s="3">
        <f>[2]หน้าผ้า!DU277</f>
        <v>-2</v>
      </c>
      <c r="AP268" s="3">
        <f>[2]หน้าผ้า!DP277</f>
        <v>-5</v>
      </c>
      <c r="AQ268" s="3">
        <f>[2]หน้าผ้า!DW277</f>
        <v>-1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 t="str">
        <f>[2]หน้าผ้า!E278</f>
        <v xml:space="preserve">        /         /        .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 t="str">
        <f>[2]หน้าผ้า!M278</f>
        <v>ผู้จัดการฝ่ายผลิต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 t="str">
        <f>[2]หน้าผ้า!V278</f>
        <v xml:space="preserve"> 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 t="str">
        <f>[2]หน้าผ้า!DL278</f>
        <v>P7</v>
      </c>
      <c r="AI269" s="1">
        <f>[2]หน้าผ้า!DM278</f>
        <v>2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-9</v>
      </c>
      <c r="AM269" s="3">
        <f>[2]หน้าผ้า!DS278</f>
        <v>-2</v>
      </c>
      <c r="AN269" s="3">
        <f>[2]หน้าผ้า!DT278</f>
        <v>-1</v>
      </c>
      <c r="AO269" s="3">
        <f>[2]หน้าผ้า!DU278</f>
        <v>-1</v>
      </c>
      <c r="AP269" s="3">
        <f>[2]หน้าผ้า!DP278</f>
        <v>-5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 t="str">
        <f>[2]หน้าผ้า!M279</f>
        <v xml:space="preserve">        /         /        .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0</v>
      </c>
      <c r="AK270" s="3">
        <f>[2]หน้าผ้า!DQ279</f>
        <v>-4</v>
      </c>
      <c r="AL270" s="3">
        <f>[2]หน้าผ้า!DR279</f>
        <v>-10</v>
      </c>
      <c r="AM270" s="3">
        <f>[2]หน้าผ้า!DS279</f>
        <v>-3</v>
      </c>
      <c r="AN270" s="3">
        <f>[2]หน้าผ้า!DT279</f>
        <v>-2</v>
      </c>
      <c r="AO270" s="3">
        <f>[2]หน้าผ้า!DU279</f>
        <v>-2</v>
      </c>
      <c r="AP270" s="3">
        <f>[2]หน้าผ้า!DP279</f>
        <v>-5</v>
      </c>
      <c r="AQ270" s="3">
        <f>[2]หน้าผ้า!DW279</f>
        <v>-1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 t="str">
        <f>[2]หน้าผ้า!F280</f>
        <v xml:space="preserve"> </v>
      </c>
      <c r="E271" s="9" t="str">
        <f>[2]หน้าผ้า!G280</f>
        <v xml:space="preserve"> 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 t="str">
        <f>[2]หน้าผ้า!DL280</f>
        <v>P13</v>
      </c>
      <c r="AI271" s="1">
        <f>[2]หน้าผ้า!DM280</f>
        <v>2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-2</v>
      </c>
      <c r="AP271" s="3">
        <f>[2]หน้าผ้า!DP280</f>
        <v>-5</v>
      </c>
      <c r="AQ271" s="3">
        <f>[2]หน้าผ้า!DW280</f>
        <v>-1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ตัด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 t="str">
        <f>[2]หน้าผ้า!V281</f>
        <v xml:space="preserve"> 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 t="str">
        <f>[2]หน้าผ้า!DL281</f>
        <v>P10</v>
      </c>
      <c r="AI272" s="1">
        <f>[2]หน้าผ้า!DM281</f>
        <v>3</v>
      </c>
      <c r="AJ272" s="3">
        <f>[2]หน้าผ้า!DN281</f>
        <v>0</v>
      </c>
      <c r="AK272" s="3">
        <f>[2]หน้าผ้า!DQ281</f>
        <v>-3</v>
      </c>
      <c r="AL272" s="3">
        <f>[2]หน้าผ้า!DR281</f>
        <v>-9</v>
      </c>
      <c r="AM272" s="3">
        <f>[2]หน้าผ้า!DS281</f>
        <v>-2</v>
      </c>
      <c r="AN272" s="3">
        <f>[2]หน้าผ้า!DT281</f>
        <v>0</v>
      </c>
      <c r="AO272" s="3">
        <f>[2]หน้าผ้า!DU281</f>
        <v>-1</v>
      </c>
      <c r="AP272" s="3">
        <f>[2]หน้าผ้า!DP281</f>
        <v>-5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 t="str">
        <f>[2]หน้าผ้า!AA282</f>
        <v xml:space="preserve"> </v>
      </c>
      <c r="V273" s="10" t="str">
        <f>[2]หน้าผ้า!AJ282</f>
        <v>.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-5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 t="str">
        <f>[2]หน้าผ้า!DL283</f>
        <v>P5.2</v>
      </c>
      <c r="AI274" s="1">
        <f>[2]หน้าผ้า!DM283</f>
        <v>4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-11</v>
      </c>
      <c r="AM274" s="3">
        <f>[2]หน้าผ้า!DS283</f>
        <v>-4</v>
      </c>
      <c r="AN274" s="3">
        <f>[2]หน้าผ้า!DT283</f>
        <v>-3</v>
      </c>
      <c r="AO274" s="3">
        <f>[2]หน้าผ้า!DU283</f>
        <v>-3</v>
      </c>
      <c r="AP274" s="3">
        <f>[2]หน้าผ้า!DP283</f>
        <v>-15</v>
      </c>
      <c r="AQ274" s="3">
        <f>[2]หน้าผ้า!DW283</f>
        <v>-2</v>
      </c>
      <c r="AR274" s="3">
        <f>[2]หน้าผ้า!DX283</f>
        <v>-1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 t="str">
        <f>[2]หน้าผ้า!DL284</f>
        <v>P5.3</v>
      </c>
      <c r="AI275" s="1">
        <f>[2]หน้าผ้า!DM284</f>
        <v>6</v>
      </c>
      <c r="AJ275" s="3">
        <f>[2]หน้าผ้า!DN284</f>
        <v>0</v>
      </c>
      <c r="AK275" s="3">
        <f>[2]หน้าผ้า!DQ284</f>
        <v>-6</v>
      </c>
      <c r="AL275" s="3">
        <f>[2]หน้าผ้า!DR284</f>
        <v>-12</v>
      </c>
      <c r="AM275" s="3">
        <f>[2]หน้าผ้า!DS284</f>
        <v>-5</v>
      </c>
      <c r="AN275" s="3">
        <f>[2]หน้าผ้า!DT284</f>
        <v>-4</v>
      </c>
      <c r="AO275" s="3">
        <f>[2]หน้าผ้า!DU284</f>
        <v>-3</v>
      </c>
      <c r="AP275" s="3">
        <f>[2]หน้าผ้า!DP284</f>
        <v>-15</v>
      </c>
      <c r="AQ275" s="3">
        <f>[2]หน้าผ้า!DW284</f>
        <v>-2</v>
      </c>
      <c r="AR275" s="3">
        <f>[2]หน้าผ้า!DX284</f>
        <v>-1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 t="str">
        <f>[2]หน้าผ้า!H301</f>
        <v xml:space="preserve"> 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4">
    <cfRule type="expression" dxfId="37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9" zoomScale="85" zoomScaleNormal="85" workbookViewId="0">
      <selection activeCell="G20" sqref="G2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173</v>
      </c>
    </row>
    <row r="2" spans="1:17" x14ac:dyDescent="0.2">
      <c r="A2" s="57" t="s">
        <v>29</v>
      </c>
      <c r="B2" t="s">
        <v>173</v>
      </c>
      <c r="D2">
        <v>12</v>
      </c>
      <c r="I2" t="s">
        <v>285</v>
      </c>
      <c r="J2" t="s">
        <v>312</v>
      </c>
      <c r="K2" t="s">
        <v>284</v>
      </c>
      <c r="P2" t="s">
        <v>286</v>
      </c>
    </row>
    <row r="4" spans="1:17" x14ac:dyDescent="0.2">
      <c r="A4" s="57" t="s">
        <v>23</v>
      </c>
      <c r="B4" s="57" t="s">
        <v>42</v>
      </c>
      <c r="C4" t="s">
        <v>171</v>
      </c>
      <c r="D4" t="s">
        <v>181</v>
      </c>
      <c r="E4" t="s">
        <v>174</v>
      </c>
      <c r="F4" t="s">
        <v>176</v>
      </c>
      <c r="G4" t="s">
        <v>192</v>
      </c>
      <c r="H4" t="s">
        <v>154</v>
      </c>
    </row>
    <row r="5" spans="1:17" ht="20.25" customHeight="1" x14ac:dyDescent="0.2">
      <c r="A5" t="s">
        <v>165</v>
      </c>
      <c r="B5" t="s">
        <v>287</v>
      </c>
      <c r="C5" s="59">
        <v>10000</v>
      </c>
      <c r="D5" s="59">
        <v>10500</v>
      </c>
      <c r="E5" s="59">
        <v>10000</v>
      </c>
      <c r="F5" s="59">
        <v>4949</v>
      </c>
      <c r="G5" s="59">
        <v>6565.9000000000005</v>
      </c>
      <c r="H5" s="59">
        <v>1616.9000000000005</v>
      </c>
      <c r="I5" s="59">
        <f>H5</f>
        <v>1616.9000000000005</v>
      </c>
    </row>
    <row r="6" spans="1:17" ht="20.25" customHeight="1" x14ac:dyDescent="0.2">
      <c r="A6" s="61" t="s">
        <v>457</v>
      </c>
      <c r="B6" s="61"/>
      <c r="C6" s="62">
        <v>10000</v>
      </c>
      <c r="D6" s="62">
        <v>10500</v>
      </c>
      <c r="E6" s="62">
        <v>10000</v>
      </c>
      <c r="F6" s="62">
        <v>4949</v>
      </c>
      <c r="G6" s="62">
        <v>6565.9000000000005</v>
      </c>
      <c r="H6" s="62">
        <v>1616.9000000000005</v>
      </c>
      <c r="I6" s="59"/>
    </row>
    <row r="7" spans="1:17" ht="20.25" customHeight="1" x14ac:dyDescent="0.2">
      <c r="A7" t="s">
        <v>143</v>
      </c>
      <c r="B7" t="s">
        <v>73</v>
      </c>
      <c r="C7" s="59">
        <v>5000</v>
      </c>
      <c r="D7" s="59">
        <v>5250</v>
      </c>
      <c r="E7" s="59">
        <v>5000</v>
      </c>
      <c r="F7" s="59">
        <v>2093</v>
      </c>
      <c r="G7" s="59">
        <v>3702.0499999999997</v>
      </c>
      <c r="H7" s="59">
        <v>1609.0499999999997</v>
      </c>
      <c r="I7" s="59">
        <f t="shared" ref="I7:I68" si="0">H7</f>
        <v>1609.0499999999997</v>
      </c>
      <c r="J7" s="59"/>
    </row>
    <row r="8" spans="1:17" ht="20.25" customHeight="1" x14ac:dyDescent="0.2">
      <c r="A8" s="61" t="s">
        <v>458</v>
      </c>
      <c r="B8" s="61"/>
      <c r="C8" s="62">
        <v>5000</v>
      </c>
      <c r="D8" s="62">
        <v>5250</v>
      </c>
      <c r="E8" s="62">
        <v>5000</v>
      </c>
      <c r="F8" s="62">
        <v>2093</v>
      </c>
      <c r="G8" s="62">
        <v>3702.0499999999997</v>
      </c>
      <c r="H8" s="62">
        <v>1609.0499999999997</v>
      </c>
      <c r="I8" s="59">
        <f t="shared" si="0"/>
        <v>1609.0499999999997</v>
      </c>
      <c r="J8" s="59"/>
    </row>
    <row r="9" spans="1:17" ht="20.25" customHeight="1" x14ac:dyDescent="0.2">
      <c r="A9" t="s">
        <v>197</v>
      </c>
      <c r="B9" t="s">
        <v>73</v>
      </c>
      <c r="C9" s="59">
        <v>195000</v>
      </c>
      <c r="D9" s="59">
        <v>141750</v>
      </c>
      <c r="E9" s="59">
        <v>195000</v>
      </c>
      <c r="F9" s="59">
        <v>13201.650000000001</v>
      </c>
      <c r="G9" s="59">
        <v>164496.74999999994</v>
      </c>
      <c r="H9" s="59">
        <v>151295.09999999998</v>
      </c>
      <c r="I9" s="59">
        <f t="shared" si="0"/>
        <v>151295.09999999998</v>
      </c>
    </row>
    <row r="10" spans="1:17" ht="20.25" customHeight="1" x14ac:dyDescent="0.2">
      <c r="A10" s="61" t="s">
        <v>387</v>
      </c>
      <c r="B10" s="61"/>
      <c r="C10" s="62">
        <v>195000</v>
      </c>
      <c r="D10" s="62">
        <v>141750</v>
      </c>
      <c r="E10" s="62">
        <v>195000</v>
      </c>
      <c r="F10" s="62">
        <v>13201.650000000001</v>
      </c>
      <c r="G10" s="62">
        <v>164496.74999999994</v>
      </c>
      <c r="H10" s="62">
        <v>151295.09999999998</v>
      </c>
      <c r="I10" s="59">
        <f t="shared" si="0"/>
        <v>151295.09999999998</v>
      </c>
    </row>
    <row r="11" spans="1:17" ht="20.25" customHeight="1" x14ac:dyDescent="0.2">
      <c r="A11" t="s">
        <v>190</v>
      </c>
      <c r="B11" t="s">
        <v>147</v>
      </c>
      <c r="C11" s="59">
        <v>100000</v>
      </c>
      <c r="D11" s="59">
        <v>105000</v>
      </c>
      <c r="E11" s="59">
        <v>100000</v>
      </c>
      <c r="F11" s="59">
        <v>88010.999999999985</v>
      </c>
      <c r="G11" s="59">
        <v>88010.999999999985</v>
      </c>
      <c r="H11" s="59">
        <v>0</v>
      </c>
      <c r="I11" s="59"/>
    </row>
    <row r="12" spans="1:17" ht="20.25" customHeight="1" x14ac:dyDescent="0.2">
      <c r="B12" t="s">
        <v>450</v>
      </c>
      <c r="C12" s="59">
        <v>50000</v>
      </c>
      <c r="D12" s="59">
        <v>52500</v>
      </c>
      <c r="E12" s="59">
        <v>50000</v>
      </c>
      <c r="F12" s="59">
        <v>4667</v>
      </c>
      <c r="G12" s="59">
        <v>41211.5</v>
      </c>
      <c r="H12" s="59">
        <v>36544.5</v>
      </c>
      <c r="I12" s="59">
        <f t="shared" si="0"/>
        <v>36544.5</v>
      </c>
    </row>
    <row r="13" spans="1:17" ht="20.25" customHeight="1" x14ac:dyDescent="0.2">
      <c r="A13" s="61" t="s">
        <v>388</v>
      </c>
      <c r="B13" s="61"/>
      <c r="C13" s="62">
        <v>150000</v>
      </c>
      <c r="D13" s="62">
        <v>157500</v>
      </c>
      <c r="E13" s="62">
        <v>150000</v>
      </c>
      <c r="F13" s="62">
        <v>92677.999999999985</v>
      </c>
      <c r="G13" s="62">
        <v>129222.49999999999</v>
      </c>
      <c r="H13" s="62">
        <v>36544.5</v>
      </c>
      <c r="I13" s="59"/>
    </row>
    <row r="14" spans="1:17" ht="20.25" customHeight="1" x14ac:dyDescent="0.2">
      <c r="A14" t="s">
        <v>82</v>
      </c>
      <c r="B14" t="s">
        <v>73</v>
      </c>
      <c r="C14" s="59">
        <v>10000</v>
      </c>
      <c r="D14" s="59">
        <v>10500</v>
      </c>
      <c r="E14" s="59">
        <v>10000</v>
      </c>
      <c r="F14" s="59">
        <v>0</v>
      </c>
      <c r="G14" s="59">
        <v>9359.9000000000015</v>
      </c>
      <c r="H14" s="59">
        <v>9359.9000000000015</v>
      </c>
      <c r="I14" s="59">
        <f t="shared" si="0"/>
        <v>9359.9000000000015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86</v>
      </c>
      <c r="C15" s="59">
        <v>176000</v>
      </c>
      <c r="D15" s="59">
        <v>184800</v>
      </c>
      <c r="E15" s="59">
        <v>176000</v>
      </c>
      <c r="F15" s="59">
        <v>0</v>
      </c>
      <c r="G15" s="59">
        <v>189321.44000000006</v>
      </c>
      <c r="H15" s="59">
        <v>189321.44000000006</v>
      </c>
      <c r="I15" s="59"/>
    </row>
    <row r="16" spans="1:17" ht="20.25" customHeight="1" x14ac:dyDescent="0.2">
      <c r="B16" t="s">
        <v>152</v>
      </c>
      <c r="C16" s="59">
        <v>180000</v>
      </c>
      <c r="D16" s="59">
        <v>189000</v>
      </c>
      <c r="E16" s="59">
        <v>180000</v>
      </c>
      <c r="F16" s="59">
        <v>0</v>
      </c>
      <c r="G16" s="59">
        <v>188595</v>
      </c>
      <c r="H16" s="59">
        <v>188595</v>
      </c>
      <c r="I16" s="59">
        <f t="shared" si="0"/>
        <v>188595</v>
      </c>
    </row>
    <row r="17" spans="1:17" ht="20.25" customHeight="1" x14ac:dyDescent="0.2">
      <c r="A17" s="61" t="s">
        <v>390</v>
      </c>
      <c r="B17" s="61"/>
      <c r="C17" s="62">
        <v>366000</v>
      </c>
      <c r="D17" s="62">
        <v>384300</v>
      </c>
      <c r="E17" s="62">
        <v>366000</v>
      </c>
      <c r="F17" s="62">
        <v>0</v>
      </c>
      <c r="G17" s="62">
        <v>387276.34000000008</v>
      </c>
      <c r="H17" s="62">
        <v>387276.34000000008</v>
      </c>
      <c r="I17" s="59">
        <f t="shared" si="0"/>
        <v>387276.34000000008</v>
      </c>
    </row>
    <row r="18" spans="1:17" ht="20.25" customHeight="1" x14ac:dyDescent="0.2">
      <c r="A18" t="s">
        <v>81</v>
      </c>
      <c r="B18" t="s">
        <v>132</v>
      </c>
      <c r="C18" s="59">
        <v>134500</v>
      </c>
      <c r="D18" s="59">
        <v>111766.2</v>
      </c>
      <c r="E18" s="59">
        <v>109264</v>
      </c>
      <c r="F18" s="59">
        <v>0</v>
      </c>
      <c r="G18" s="59">
        <v>117572.58171999996</v>
      </c>
      <c r="H18" s="59">
        <v>117572.58171999996</v>
      </c>
      <c r="I18" s="59">
        <f t="shared" si="0"/>
        <v>117572.58171999996</v>
      </c>
      <c r="K18" s="59"/>
      <c r="L18" s="59"/>
      <c r="M18" s="59"/>
    </row>
    <row r="19" spans="1:17" ht="20.25" customHeight="1" x14ac:dyDescent="0.2">
      <c r="B19" t="s">
        <v>152</v>
      </c>
      <c r="C19" s="59">
        <v>185040</v>
      </c>
      <c r="D19" s="59">
        <v>189000</v>
      </c>
      <c r="E19" s="59">
        <v>183840</v>
      </c>
      <c r="F19" s="59">
        <v>13645.5</v>
      </c>
      <c r="G19" s="59">
        <v>188595</v>
      </c>
      <c r="H19" s="59">
        <v>174949.5</v>
      </c>
      <c r="I19" s="59">
        <f t="shared" si="0"/>
        <v>174949.5</v>
      </c>
      <c r="K19" s="59"/>
      <c r="L19" s="59"/>
      <c r="M19" s="59"/>
    </row>
    <row r="20" spans="1:17" ht="20.25" customHeight="1" x14ac:dyDescent="0.2">
      <c r="B20" t="s">
        <v>111</v>
      </c>
      <c r="C20" s="59">
        <v>17500</v>
      </c>
      <c r="D20" s="59">
        <v>15821.4</v>
      </c>
      <c r="E20" s="59">
        <v>15068</v>
      </c>
      <c r="F20" s="59">
        <v>75.046839999999989</v>
      </c>
      <c r="G20" s="59">
        <v>16797.136839999999</v>
      </c>
      <c r="H20" s="59">
        <v>16722.09</v>
      </c>
      <c r="I20" s="59">
        <f t="shared" si="0"/>
        <v>16722.09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80</v>
      </c>
      <c r="C21" s="59">
        <v>5000</v>
      </c>
      <c r="D21" s="59">
        <v>5250</v>
      </c>
      <c r="E21" s="59">
        <v>5000</v>
      </c>
      <c r="F21" s="59">
        <v>0</v>
      </c>
      <c r="G21" s="59">
        <v>5518.15</v>
      </c>
      <c r="H21" s="59">
        <v>5518.15</v>
      </c>
      <c r="I21" s="59"/>
      <c r="K21" s="59"/>
      <c r="L21" s="59"/>
      <c r="M21" s="59"/>
      <c r="Q21" s="60"/>
    </row>
    <row r="22" spans="1:17" ht="20.25" customHeight="1" x14ac:dyDescent="0.2">
      <c r="B22" t="s">
        <v>155</v>
      </c>
      <c r="C22" s="59">
        <v>30000</v>
      </c>
      <c r="D22" s="59">
        <v>31500</v>
      </c>
      <c r="E22" s="59">
        <v>30000</v>
      </c>
      <c r="F22" s="59">
        <v>0</v>
      </c>
      <c r="G22" s="59">
        <v>32270.700000000004</v>
      </c>
      <c r="H22" s="59">
        <v>32270.700000000004</v>
      </c>
      <c r="I22" s="59">
        <f t="shared" si="0"/>
        <v>32270.700000000004</v>
      </c>
      <c r="K22" s="59"/>
      <c r="L22" s="59"/>
      <c r="M22" s="59"/>
    </row>
    <row r="23" spans="1:17" ht="20.25" customHeight="1" x14ac:dyDescent="0.2">
      <c r="B23" t="s">
        <v>156</v>
      </c>
      <c r="C23" s="59">
        <v>16000</v>
      </c>
      <c r="D23" s="59">
        <v>16800</v>
      </c>
      <c r="E23" s="59">
        <v>16000</v>
      </c>
      <c r="F23" s="59">
        <v>0</v>
      </c>
      <c r="G23" s="59">
        <v>15869.92</v>
      </c>
      <c r="H23" s="59">
        <v>15869.92</v>
      </c>
      <c r="I23" s="59"/>
      <c r="J23" s="63"/>
      <c r="K23" s="68"/>
      <c r="L23" s="68"/>
      <c r="M23" s="68"/>
      <c r="P23" s="60"/>
    </row>
    <row r="24" spans="1:17" ht="20.25" customHeight="1" x14ac:dyDescent="0.2">
      <c r="B24" t="s">
        <v>218</v>
      </c>
      <c r="C24" s="59">
        <v>1500</v>
      </c>
      <c r="D24" s="59">
        <v>1575</v>
      </c>
      <c r="E24" s="59">
        <v>1500</v>
      </c>
      <c r="F24" s="59">
        <v>0</v>
      </c>
      <c r="G24" s="59">
        <v>1487.8050000000001</v>
      </c>
      <c r="H24" s="59">
        <v>1487.8050000000001</v>
      </c>
      <c r="I24" s="59">
        <f t="shared" si="0"/>
        <v>1487.8050000000001</v>
      </c>
    </row>
    <row r="25" spans="1:17" ht="20.25" customHeight="1" x14ac:dyDescent="0.2">
      <c r="A25" s="61" t="s">
        <v>175</v>
      </c>
      <c r="B25" s="61"/>
      <c r="C25" s="62">
        <v>389540</v>
      </c>
      <c r="D25" s="62">
        <v>371712.60000000003</v>
      </c>
      <c r="E25" s="62">
        <v>360672</v>
      </c>
      <c r="F25" s="62">
        <v>13720.546840000001</v>
      </c>
      <c r="G25" s="62">
        <v>378111.29355999996</v>
      </c>
      <c r="H25" s="62">
        <v>364390.74672</v>
      </c>
      <c r="I25" s="59"/>
    </row>
    <row r="26" spans="1:17" ht="20.25" customHeight="1" x14ac:dyDescent="0.2">
      <c r="A26" t="s">
        <v>117</v>
      </c>
      <c r="B26" t="s">
        <v>132</v>
      </c>
      <c r="C26" s="59">
        <v>361000</v>
      </c>
      <c r="D26" s="59">
        <v>340473</v>
      </c>
      <c r="E26" s="59">
        <v>334872</v>
      </c>
      <c r="F26" s="59">
        <v>0</v>
      </c>
      <c r="G26" s="59">
        <v>357954.14820000005</v>
      </c>
      <c r="H26" s="59">
        <v>357954.14820000005</v>
      </c>
      <c r="I26" s="59">
        <f t="shared" si="0"/>
        <v>357954.14820000005</v>
      </c>
    </row>
    <row r="27" spans="1:17" ht="20.25" customHeight="1" x14ac:dyDescent="0.2">
      <c r="A27" s="61" t="s">
        <v>311</v>
      </c>
      <c r="B27" s="61"/>
      <c r="C27" s="62">
        <v>361000</v>
      </c>
      <c r="D27" s="62">
        <v>340473</v>
      </c>
      <c r="E27" s="62">
        <v>334872</v>
      </c>
      <c r="F27" s="62">
        <v>0</v>
      </c>
      <c r="G27" s="62">
        <v>357954.14820000005</v>
      </c>
      <c r="H27" s="62">
        <v>357954.14820000005</v>
      </c>
      <c r="I27" s="59"/>
    </row>
    <row r="28" spans="1:17" ht="20.25" customHeight="1" x14ac:dyDescent="0.2">
      <c r="A28" t="s">
        <v>128</v>
      </c>
      <c r="B28" t="s">
        <v>113</v>
      </c>
      <c r="C28" s="59">
        <v>48000</v>
      </c>
      <c r="D28" s="59">
        <v>48553.05</v>
      </c>
      <c r="E28" s="59">
        <v>46241</v>
      </c>
      <c r="F28" s="59">
        <v>0</v>
      </c>
      <c r="G28" s="59">
        <v>49740.981290000003</v>
      </c>
      <c r="H28" s="59">
        <v>49740.981290000003</v>
      </c>
      <c r="I28" s="59">
        <f t="shared" si="0"/>
        <v>49740.981290000003</v>
      </c>
    </row>
    <row r="29" spans="1:17" ht="20.25" customHeight="1" x14ac:dyDescent="0.2">
      <c r="B29" t="s">
        <v>111</v>
      </c>
      <c r="C29" s="59">
        <v>5000</v>
      </c>
      <c r="D29" s="59">
        <v>5250</v>
      </c>
      <c r="E29" s="59">
        <v>5000</v>
      </c>
      <c r="F29" s="59">
        <v>0</v>
      </c>
      <c r="G29" s="59">
        <v>5797.55</v>
      </c>
      <c r="H29" s="59">
        <v>5797.55</v>
      </c>
      <c r="I29" s="59">
        <f t="shared" si="0"/>
        <v>5797.55</v>
      </c>
    </row>
    <row r="30" spans="1:17" ht="20.25" customHeight="1" x14ac:dyDescent="0.2">
      <c r="B30" t="s">
        <v>115</v>
      </c>
      <c r="C30" s="59">
        <v>20000</v>
      </c>
      <c r="D30" s="59">
        <v>21000</v>
      </c>
      <c r="E30" s="59">
        <v>20000</v>
      </c>
      <c r="F30" s="59">
        <v>0</v>
      </c>
      <c r="G30" s="59">
        <v>21513.800000000003</v>
      </c>
      <c r="H30" s="59">
        <v>21513.800000000003</v>
      </c>
      <c r="I30" s="59">
        <f t="shared" si="0"/>
        <v>21513.800000000003</v>
      </c>
    </row>
    <row r="31" spans="1:17" ht="20.25" customHeight="1" x14ac:dyDescent="0.2">
      <c r="B31" t="s">
        <v>313</v>
      </c>
      <c r="C31" s="59">
        <v>6000</v>
      </c>
      <c r="D31" s="59">
        <v>5250</v>
      </c>
      <c r="E31" s="59">
        <v>6000</v>
      </c>
      <c r="F31" s="59">
        <v>6398.26</v>
      </c>
      <c r="G31" s="59">
        <v>6398.26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221</v>
      </c>
      <c r="B32" s="61"/>
      <c r="C32" s="62">
        <v>79000</v>
      </c>
      <c r="D32" s="62">
        <v>80053.05</v>
      </c>
      <c r="E32" s="62">
        <v>77241</v>
      </c>
      <c r="F32" s="62">
        <v>6398.26</v>
      </c>
      <c r="G32" s="62">
        <v>83450.591289999997</v>
      </c>
      <c r="H32" s="62">
        <v>77052.331290000002</v>
      </c>
      <c r="I32" s="59">
        <f t="shared" si="0"/>
        <v>77052.331290000002</v>
      </c>
      <c r="K32" s="68"/>
      <c r="L32" s="68"/>
      <c r="M32" s="68"/>
    </row>
    <row r="33" spans="1:16" ht="20.25" customHeight="1" x14ac:dyDescent="0.2">
      <c r="A33" t="s">
        <v>407</v>
      </c>
      <c r="B33" t="s">
        <v>94</v>
      </c>
      <c r="C33" s="59">
        <v>100000</v>
      </c>
      <c r="D33" s="59">
        <v>88281.9</v>
      </c>
      <c r="E33" s="59">
        <v>85837</v>
      </c>
      <c r="F33" s="59">
        <v>49306.402530000007</v>
      </c>
      <c r="G33" s="59">
        <v>92498.636884500011</v>
      </c>
      <c r="H33" s="59">
        <v>43192.234354500004</v>
      </c>
      <c r="I33" s="59">
        <f t="shared" si="0"/>
        <v>43192.234354500004</v>
      </c>
      <c r="K33" s="68"/>
      <c r="L33" s="68"/>
      <c r="M33" s="68"/>
    </row>
    <row r="34" spans="1:16" ht="20.25" customHeight="1" x14ac:dyDescent="0.2">
      <c r="A34" s="61" t="s">
        <v>412</v>
      </c>
      <c r="B34" s="61"/>
      <c r="C34" s="62">
        <v>100000</v>
      </c>
      <c r="D34" s="62">
        <v>88281.9</v>
      </c>
      <c r="E34" s="62">
        <v>85837</v>
      </c>
      <c r="F34" s="62">
        <v>49306.402530000007</v>
      </c>
      <c r="G34" s="62">
        <v>92498.636884500011</v>
      </c>
      <c r="H34" s="62">
        <v>43192.234354500004</v>
      </c>
      <c r="I34" s="59">
        <f t="shared" si="0"/>
        <v>43192.234354500004</v>
      </c>
      <c r="J34" s="63"/>
      <c r="K34" s="68"/>
      <c r="L34" s="68"/>
      <c r="M34" s="68"/>
      <c r="P34" s="60"/>
    </row>
    <row r="35" spans="1:16" ht="20.25" customHeight="1" x14ac:dyDescent="0.2">
      <c r="A35" t="s">
        <v>314</v>
      </c>
      <c r="B35" t="s">
        <v>437</v>
      </c>
      <c r="C35" s="59">
        <v>10000</v>
      </c>
      <c r="D35" s="59">
        <v>10500</v>
      </c>
      <c r="E35" s="59">
        <v>10000</v>
      </c>
      <c r="F35" s="59">
        <v>5633</v>
      </c>
      <c r="G35" s="59">
        <v>10756.900000000001</v>
      </c>
      <c r="H35" s="59">
        <v>5123.9000000000015</v>
      </c>
      <c r="I35" s="59">
        <f t="shared" si="0"/>
        <v>5123.9000000000015</v>
      </c>
    </row>
    <row r="36" spans="1:16" ht="20.25" customHeight="1" x14ac:dyDescent="0.2">
      <c r="A36" s="61" t="s">
        <v>424</v>
      </c>
      <c r="B36" s="61"/>
      <c r="C36" s="62">
        <v>10000</v>
      </c>
      <c r="D36" s="62">
        <v>10500</v>
      </c>
      <c r="E36" s="62">
        <v>10000</v>
      </c>
      <c r="F36" s="62">
        <v>5633</v>
      </c>
      <c r="G36" s="62">
        <v>10756.900000000001</v>
      </c>
      <c r="H36" s="62">
        <v>5123.9000000000015</v>
      </c>
      <c r="I36" s="59">
        <f t="shared" si="0"/>
        <v>5123.9000000000015</v>
      </c>
    </row>
    <row r="37" spans="1:16" ht="20.25" customHeight="1" x14ac:dyDescent="0.2">
      <c r="A37" t="s">
        <v>84</v>
      </c>
      <c r="B37" t="s">
        <v>349</v>
      </c>
      <c r="C37" s="59">
        <v>30000</v>
      </c>
      <c r="D37" s="59">
        <v>31500</v>
      </c>
      <c r="E37" s="59">
        <v>30000</v>
      </c>
      <c r="F37" s="59">
        <v>13938.7</v>
      </c>
      <c r="G37" s="59">
        <v>29756.100000000002</v>
      </c>
      <c r="H37" s="59">
        <v>15817.400000000001</v>
      </c>
      <c r="I37" s="59">
        <f t="shared" si="0"/>
        <v>15817.400000000001</v>
      </c>
    </row>
    <row r="38" spans="1:16" ht="20.25" customHeight="1" x14ac:dyDescent="0.2">
      <c r="B38" t="s">
        <v>451</v>
      </c>
      <c r="C38" s="59">
        <v>2000</v>
      </c>
      <c r="D38" s="59">
        <v>0</v>
      </c>
      <c r="E38" s="59">
        <v>2000</v>
      </c>
      <c r="F38" s="59">
        <v>0</v>
      </c>
      <c r="G38" s="59">
        <v>1983.74</v>
      </c>
      <c r="H38" s="59">
        <v>1983.74</v>
      </c>
      <c r="I38" s="59">
        <f t="shared" si="0"/>
        <v>1983.74</v>
      </c>
    </row>
    <row r="39" spans="1:16" ht="20.25" customHeight="1" x14ac:dyDescent="0.2">
      <c r="A39" s="61" t="s">
        <v>392</v>
      </c>
      <c r="B39" s="61"/>
      <c r="C39" s="62">
        <v>32000</v>
      </c>
      <c r="D39" s="62">
        <v>31500</v>
      </c>
      <c r="E39" s="62">
        <v>32000</v>
      </c>
      <c r="F39" s="62">
        <v>13938.7</v>
      </c>
      <c r="G39" s="62">
        <v>31739.840000000004</v>
      </c>
      <c r="H39" s="62">
        <v>17801.140000000003</v>
      </c>
      <c r="I39" s="59">
        <f t="shared" si="0"/>
        <v>17801.140000000003</v>
      </c>
      <c r="J39" s="59"/>
    </row>
    <row r="40" spans="1:16" ht="20.25" customHeight="1" x14ac:dyDescent="0.2">
      <c r="A40" t="s">
        <v>89</v>
      </c>
      <c r="B40" t="s">
        <v>113</v>
      </c>
      <c r="C40" s="59">
        <v>18000</v>
      </c>
      <c r="D40" s="59">
        <v>18900</v>
      </c>
      <c r="E40" s="59">
        <v>18000</v>
      </c>
      <c r="F40" s="59">
        <v>22379.940000000002</v>
      </c>
      <c r="G40" s="59">
        <v>22379.940000000002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222</v>
      </c>
      <c r="B41" s="61"/>
      <c r="C41" s="62">
        <v>18000</v>
      </c>
      <c r="D41" s="62">
        <v>18900</v>
      </c>
      <c r="E41" s="62">
        <v>18000</v>
      </c>
      <c r="F41" s="62">
        <v>22379.940000000002</v>
      </c>
      <c r="G41" s="62">
        <v>22379.940000000002</v>
      </c>
      <c r="H41" s="62">
        <v>0</v>
      </c>
      <c r="I41" s="59"/>
    </row>
    <row r="42" spans="1:16" ht="20.25" customHeight="1" x14ac:dyDescent="0.2">
      <c r="A42" t="s">
        <v>202</v>
      </c>
      <c r="B42" t="s">
        <v>451</v>
      </c>
      <c r="C42" s="59">
        <v>5000</v>
      </c>
      <c r="D42" s="59">
        <v>5250</v>
      </c>
      <c r="E42" s="59">
        <v>5000</v>
      </c>
      <c r="F42" s="59">
        <v>0</v>
      </c>
      <c r="G42" s="59">
        <v>4959.3500000000004</v>
      </c>
      <c r="H42" s="59">
        <v>4959.3500000000004</v>
      </c>
      <c r="I42" s="59">
        <f t="shared" si="0"/>
        <v>4959.3500000000004</v>
      </c>
    </row>
    <row r="43" spans="1:16" ht="20.25" customHeight="1" x14ac:dyDescent="0.2">
      <c r="A43" s="61" t="s">
        <v>459</v>
      </c>
      <c r="B43" s="61"/>
      <c r="C43" s="62">
        <v>5000</v>
      </c>
      <c r="D43" s="62">
        <v>5250</v>
      </c>
      <c r="E43" s="62">
        <v>5000</v>
      </c>
      <c r="F43" s="62">
        <v>0</v>
      </c>
      <c r="G43" s="62">
        <v>4959.3500000000004</v>
      </c>
      <c r="H43" s="62">
        <v>4959.3500000000004</v>
      </c>
      <c r="I43" s="59"/>
    </row>
    <row r="44" spans="1:16" ht="20.25" customHeight="1" x14ac:dyDescent="0.2">
      <c r="A44" t="s">
        <v>97</v>
      </c>
      <c r="C44" s="59">
        <v>1720540</v>
      </c>
      <c r="D44" s="59">
        <v>1645970.55</v>
      </c>
      <c r="E44" s="59">
        <v>1649622</v>
      </c>
      <c r="F44" s="59">
        <v>224298.49937000003</v>
      </c>
      <c r="G44" s="59">
        <v>1673114.2399345001</v>
      </c>
      <c r="H44" s="59">
        <v>1448815.7405645</v>
      </c>
      <c r="I44" s="59">
        <f t="shared" si="0"/>
        <v>1448815.7405645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3204272.0667734998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3204272.0667734998</v>
      </c>
      <c r="J79">
        <v>16</v>
      </c>
      <c r="K79" s="58">
        <f>+I79*0.9779</f>
        <v>3133457.6540978053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200267.00417334374</v>
      </c>
      <c r="K81" s="58">
        <f>+K79*85</f>
        <v>266343900.59831345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266343.90059831343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182</v>
      </c>
      <c r="E119" t="s">
        <v>183</v>
      </c>
      <c r="F119" t="s">
        <v>179</v>
      </c>
      <c r="G119" t="s">
        <v>184</v>
      </c>
      <c r="I119" t="s">
        <v>188</v>
      </c>
    </row>
    <row r="120" spans="1:9" x14ac:dyDescent="0.2">
      <c r="B120" s="64" t="s">
        <v>178</v>
      </c>
      <c r="C120" t="s">
        <v>177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186</v>
      </c>
      <c r="B122">
        <v>20700</v>
      </c>
      <c r="C122" s="58">
        <v>424374</v>
      </c>
    </row>
    <row r="123" spans="1:9" x14ac:dyDescent="0.2">
      <c r="A123" s="64" t="s">
        <v>186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185</v>
      </c>
      <c r="D126" t="s">
        <v>189</v>
      </c>
      <c r="E126" t="s">
        <v>189</v>
      </c>
      <c r="F126" t="s">
        <v>187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180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1" sqref="E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173</v>
      </c>
    </row>
    <row r="3" spans="1:7" x14ac:dyDescent="0.2">
      <c r="A3" s="57" t="s">
        <v>29</v>
      </c>
      <c r="B3" t="s">
        <v>63</v>
      </c>
    </row>
    <row r="4" spans="1:7" x14ac:dyDescent="0.2">
      <c r="A4" s="57" t="s">
        <v>42</v>
      </c>
      <c r="B4" t="s">
        <v>191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171</v>
      </c>
      <c r="C6" t="s">
        <v>181</v>
      </c>
      <c r="D6" t="s">
        <v>174</v>
      </c>
      <c r="E6" t="s">
        <v>176</v>
      </c>
      <c r="F6" t="s">
        <v>192</v>
      </c>
      <c r="G6" t="s">
        <v>154</v>
      </c>
    </row>
    <row r="7" spans="1:7" ht="20.25" customHeight="1" x14ac:dyDescent="0.2">
      <c r="A7" t="s">
        <v>116</v>
      </c>
      <c r="B7" s="59">
        <v>400</v>
      </c>
      <c r="C7" s="59">
        <v>0</v>
      </c>
      <c r="D7" s="59">
        <v>400</v>
      </c>
      <c r="E7" s="59">
        <v>0</v>
      </c>
      <c r="F7" s="59">
        <v>0</v>
      </c>
      <c r="G7" s="59">
        <v>0</v>
      </c>
    </row>
    <row r="8" spans="1:7" ht="20.25" customHeight="1" x14ac:dyDescent="0.2">
      <c r="A8" t="s">
        <v>81</v>
      </c>
      <c r="B8" s="59">
        <v>32862</v>
      </c>
      <c r="C8" s="59">
        <v>25200</v>
      </c>
      <c r="D8" s="59">
        <v>32795</v>
      </c>
      <c r="E8" s="59">
        <v>0</v>
      </c>
      <c r="F8" s="59">
        <v>26654.76</v>
      </c>
      <c r="G8" s="59">
        <v>26654.76</v>
      </c>
    </row>
    <row r="9" spans="1:7" ht="20.25" customHeight="1" x14ac:dyDescent="0.2">
      <c r="A9" t="s">
        <v>128</v>
      </c>
      <c r="B9" s="59">
        <v>59000</v>
      </c>
      <c r="C9" s="59">
        <v>61950</v>
      </c>
      <c r="D9" s="59">
        <v>59000</v>
      </c>
      <c r="E9" s="59">
        <v>43530.520000000004</v>
      </c>
      <c r="F9" s="59">
        <v>64499.49</v>
      </c>
      <c r="G9" s="59">
        <v>20968.969999999998</v>
      </c>
    </row>
    <row r="10" spans="1:7" ht="20.25" customHeight="1" x14ac:dyDescent="0.2">
      <c r="A10" t="s">
        <v>101</v>
      </c>
      <c r="B10" s="59">
        <v>106278</v>
      </c>
      <c r="C10" s="59">
        <v>111591.90000000001</v>
      </c>
      <c r="D10" s="59">
        <v>106278</v>
      </c>
      <c r="E10" s="59">
        <v>0</v>
      </c>
      <c r="F10" s="59">
        <v>114322.18182000001</v>
      </c>
      <c r="G10" s="59">
        <v>114322.18182000001</v>
      </c>
    </row>
    <row r="11" spans="1:7" ht="20.25" customHeight="1" x14ac:dyDescent="0.2">
      <c r="A11" t="s">
        <v>314</v>
      </c>
      <c r="B11" s="59">
        <v>1000</v>
      </c>
      <c r="C11" s="59">
        <v>0</v>
      </c>
      <c r="D11" s="59">
        <v>1000</v>
      </c>
      <c r="E11" s="59">
        <v>0</v>
      </c>
      <c r="F11" s="59">
        <v>1159.5100000000002</v>
      </c>
      <c r="G11" s="59">
        <v>1159.5100000000002</v>
      </c>
    </row>
    <row r="12" spans="1:7" ht="20.25" customHeight="1" x14ac:dyDescent="0.2">
      <c r="A12" t="s">
        <v>85</v>
      </c>
      <c r="B12" s="59">
        <v>4000</v>
      </c>
      <c r="C12" s="59">
        <v>4200</v>
      </c>
      <c r="D12" s="59">
        <v>4000</v>
      </c>
      <c r="E12" s="59">
        <v>0</v>
      </c>
      <c r="F12" s="92">
        <v>4749.8</v>
      </c>
      <c r="G12" s="59">
        <v>4749.8</v>
      </c>
    </row>
    <row r="13" spans="1:7" ht="20.25" customHeight="1" x14ac:dyDescent="0.2">
      <c r="A13" t="s">
        <v>97</v>
      </c>
      <c r="B13" s="59">
        <v>203540</v>
      </c>
      <c r="C13" s="59">
        <v>202941.90000000002</v>
      </c>
      <c r="D13" s="59">
        <v>203473</v>
      </c>
      <c r="E13" s="59">
        <v>43530.520000000004</v>
      </c>
      <c r="F13" s="59">
        <v>211385.74182</v>
      </c>
      <c r="G13" s="59">
        <v>167855.22182000001</v>
      </c>
    </row>
    <row r="14" spans="1:7" ht="20.25" customHeight="1" x14ac:dyDescent="0.2">
      <c r="C14"/>
    </row>
    <row r="15" spans="1:7" ht="20.25" customHeight="1" x14ac:dyDescent="0.2">
      <c r="C15"/>
    </row>
    <row r="16" spans="1:7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15.75" customHeight="1" x14ac:dyDescent="0.2">
      <c r="C22"/>
    </row>
    <row r="23" spans="3:3" ht="15.75" customHeight="1" x14ac:dyDescent="0.2">
      <c r="C23"/>
    </row>
    <row r="24" spans="3:3" ht="15.75" customHeight="1" x14ac:dyDescent="0.2">
      <c r="C24"/>
    </row>
    <row r="25" spans="3:3" ht="15.75" customHeight="1" x14ac:dyDescent="0.2">
      <c r="C25"/>
    </row>
    <row r="26" spans="3:3" ht="15.75" customHeight="1" x14ac:dyDescent="0.2">
      <c r="C26"/>
    </row>
    <row r="27" spans="3:3" ht="15.75" customHeight="1" x14ac:dyDescent="0.2">
      <c r="C27"/>
    </row>
    <row r="28" spans="3:3" ht="15.7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B34" s="59"/>
      <c r="C34" s="59"/>
      <c r="D34" s="59"/>
      <c r="E34" s="59"/>
      <c r="F34" s="59"/>
      <c r="G34" s="59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360</v>
      </c>
      <c r="B37" s="58">
        <v>1287052</v>
      </c>
      <c r="C37"/>
      <c r="G37" s="59"/>
    </row>
    <row r="38" spans="1:9" ht="20.25" customHeight="1" x14ac:dyDescent="0.2">
      <c r="A38" t="s">
        <v>203</v>
      </c>
      <c r="B38" s="65">
        <f>++B22+B37</f>
        <v>1287052</v>
      </c>
      <c r="C38"/>
      <c r="G38" s="59"/>
    </row>
    <row r="39" spans="1:9" ht="20.25" customHeight="1" x14ac:dyDescent="0.2">
      <c r="A39" t="s">
        <v>146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209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6" zoomScale="85" zoomScaleNormal="85" workbookViewId="0">
      <selection activeCell="E19" sqref="E19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173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171</v>
      </c>
      <c r="D4" t="s">
        <v>181</v>
      </c>
      <c r="E4" t="s">
        <v>174</v>
      </c>
      <c r="F4" t="s">
        <v>176</v>
      </c>
      <c r="G4" t="s">
        <v>154</v>
      </c>
      <c r="I4" t="s">
        <v>312</v>
      </c>
    </row>
    <row r="5" spans="1:11" ht="20.25" customHeight="1" x14ac:dyDescent="0.2">
      <c r="A5" t="s">
        <v>427</v>
      </c>
      <c r="B5" t="s">
        <v>425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f>G5</f>
        <v>0</v>
      </c>
    </row>
    <row r="6" spans="1:11" ht="20.25" customHeight="1" x14ac:dyDescent="0.2">
      <c r="A6" s="61" t="s">
        <v>438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116</v>
      </c>
      <c r="B7" t="s">
        <v>152</v>
      </c>
      <c r="C7" s="59">
        <v>248</v>
      </c>
      <c r="D7" s="59">
        <v>0</v>
      </c>
      <c r="E7" s="59">
        <v>248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379</v>
      </c>
      <c r="B8" s="61"/>
      <c r="C8" s="62">
        <v>248</v>
      </c>
      <c r="D8" s="62">
        <v>0</v>
      </c>
      <c r="E8" s="62">
        <v>248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152</v>
      </c>
      <c r="C9" s="59">
        <v>10187</v>
      </c>
      <c r="D9" s="59">
        <v>0</v>
      </c>
      <c r="E9" s="59">
        <v>10187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111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A11" s="61" t="s">
        <v>175</v>
      </c>
      <c r="B11" s="61"/>
      <c r="C11" s="62">
        <v>15187</v>
      </c>
      <c r="D11" s="62">
        <v>5250</v>
      </c>
      <c r="E11" s="62">
        <v>15187</v>
      </c>
      <c r="F11" s="62">
        <v>0</v>
      </c>
      <c r="G11" s="62">
        <v>5518.15</v>
      </c>
      <c r="H11" s="59"/>
    </row>
    <row r="12" spans="1:11" ht="20.25" customHeight="1" x14ac:dyDescent="0.2">
      <c r="A12" t="s">
        <v>128</v>
      </c>
      <c r="B12" t="s">
        <v>111</v>
      </c>
      <c r="C12" s="59">
        <v>14000</v>
      </c>
      <c r="D12" s="59">
        <v>14700</v>
      </c>
      <c r="E12" s="59">
        <v>14000</v>
      </c>
      <c r="F12" s="59">
        <v>0</v>
      </c>
      <c r="G12" s="59">
        <v>15450.82</v>
      </c>
      <c r="H12" s="59">
        <f t="shared" si="0"/>
        <v>15450.82</v>
      </c>
      <c r="I12" s="66"/>
    </row>
    <row r="13" spans="1:11" ht="20.25" customHeight="1" x14ac:dyDescent="0.2">
      <c r="B13" t="s">
        <v>80</v>
      </c>
      <c r="C13" s="59">
        <v>5000</v>
      </c>
      <c r="D13" s="59">
        <v>5250</v>
      </c>
      <c r="E13" s="59">
        <v>5000</v>
      </c>
      <c r="F13" s="59">
        <v>5518.15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221</v>
      </c>
      <c r="B14" s="61"/>
      <c r="C14" s="62">
        <v>19000</v>
      </c>
      <c r="D14" s="62">
        <v>19950</v>
      </c>
      <c r="E14" s="62">
        <v>19000</v>
      </c>
      <c r="F14" s="62">
        <v>5518.15</v>
      </c>
      <c r="G14" s="62">
        <v>15450.82</v>
      </c>
      <c r="H14" s="59">
        <f t="shared" si="0"/>
        <v>15450.82</v>
      </c>
    </row>
    <row r="15" spans="1:11" ht="20.25" customHeight="1" x14ac:dyDescent="0.2">
      <c r="A15" t="s">
        <v>407</v>
      </c>
      <c r="B15" t="s">
        <v>94</v>
      </c>
      <c r="C15" s="59">
        <v>126278</v>
      </c>
      <c r="D15" s="59">
        <v>132591.9</v>
      </c>
      <c r="E15" s="59">
        <v>126278</v>
      </c>
      <c r="F15" s="59">
        <v>0</v>
      </c>
      <c r="G15" s="59">
        <v>135835.98182000002</v>
      </c>
      <c r="H15" s="59"/>
      <c r="I15" s="63"/>
      <c r="J15" s="63"/>
      <c r="K15" s="60"/>
    </row>
    <row r="16" spans="1:11" ht="20.25" customHeight="1" x14ac:dyDescent="0.2">
      <c r="A16" s="61" t="s">
        <v>412</v>
      </c>
      <c r="B16" s="61"/>
      <c r="C16" s="62">
        <v>126278</v>
      </c>
      <c r="D16" s="62">
        <v>132591.9</v>
      </c>
      <c r="E16" s="62">
        <v>126278</v>
      </c>
      <c r="F16" s="62">
        <v>0</v>
      </c>
      <c r="G16" s="62">
        <v>135835.98182000002</v>
      </c>
      <c r="H16" s="59">
        <f t="shared" si="0"/>
        <v>135835.98182000002</v>
      </c>
    </row>
    <row r="17" spans="1:8" ht="20.25" customHeight="1" x14ac:dyDescent="0.2">
      <c r="A17" t="s">
        <v>89</v>
      </c>
      <c r="B17" t="s">
        <v>113</v>
      </c>
      <c r="C17" s="59">
        <v>1300</v>
      </c>
      <c r="D17" s="59">
        <v>0</v>
      </c>
      <c r="E17" s="59">
        <v>1300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222</v>
      </c>
      <c r="B18" s="61"/>
      <c r="C18" s="62">
        <v>1300</v>
      </c>
      <c r="D18" s="62">
        <v>0</v>
      </c>
      <c r="E18" s="62">
        <v>1300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97</v>
      </c>
      <c r="C19" s="59">
        <v>167013</v>
      </c>
      <c r="D19" s="59">
        <v>163041.9</v>
      </c>
      <c r="E19" s="59">
        <v>167013</v>
      </c>
      <c r="F19" s="59">
        <v>9220.1999999999989</v>
      </c>
      <c r="G19" s="59">
        <v>156804.95182000002</v>
      </c>
      <c r="H19" s="59">
        <f t="shared" si="0"/>
        <v>156804.95182000002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329060.72364000004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182</v>
      </c>
      <c r="E119" t="s">
        <v>183</v>
      </c>
      <c r="F119" t="s">
        <v>179</v>
      </c>
      <c r="G119" t="s">
        <v>184</v>
      </c>
      <c r="I119" t="s">
        <v>188</v>
      </c>
    </row>
    <row r="120" spans="1:10" x14ac:dyDescent="0.2">
      <c r="B120" s="64" t="s">
        <v>178</v>
      </c>
      <c r="C120" t="s">
        <v>177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186</v>
      </c>
      <c r="B122">
        <v>20700</v>
      </c>
      <c r="C122" s="58">
        <v>424374</v>
      </c>
    </row>
    <row r="123" spans="1:10" x14ac:dyDescent="0.2">
      <c r="A123" s="64" t="s">
        <v>186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185</v>
      </c>
      <c r="D126" t="s">
        <v>189</v>
      </c>
      <c r="E126" t="s">
        <v>189</v>
      </c>
      <c r="F126" t="s">
        <v>187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180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7" zoomScale="85" zoomScaleNormal="85" workbookViewId="0">
      <selection activeCell="D27" sqref="D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171</v>
      </c>
      <c r="D4" t="s">
        <v>181</v>
      </c>
      <c r="E4" t="s">
        <v>174</v>
      </c>
      <c r="F4" t="s">
        <v>176</v>
      </c>
      <c r="G4" t="s">
        <v>192</v>
      </c>
      <c r="H4" t="s">
        <v>154</v>
      </c>
    </row>
    <row r="5" spans="1:11" ht="20.25" customHeight="1" x14ac:dyDescent="0.2">
      <c r="A5" t="s">
        <v>197</v>
      </c>
      <c r="B5" t="s">
        <v>73</v>
      </c>
      <c r="C5" s="59">
        <v>300000</v>
      </c>
      <c r="D5" s="59">
        <v>315000</v>
      </c>
      <c r="E5" s="59">
        <v>300000</v>
      </c>
      <c r="F5" s="59">
        <v>0</v>
      </c>
      <c r="G5" s="59">
        <v>264033</v>
      </c>
      <c r="H5" s="59">
        <v>264033</v>
      </c>
      <c r="I5" s="59"/>
    </row>
    <row r="6" spans="1:11" ht="20.25" customHeight="1" x14ac:dyDescent="0.2">
      <c r="A6" s="61" t="s">
        <v>387</v>
      </c>
      <c r="B6" s="61"/>
      <c r="C6" s="62">
        <v>300000</v>
      </c>
      <c r="D6" s="62">
        <v>315000</v>
      </c>
      <c r="E6" s="62">
        <v>300000</v>
      </c>
      <c r="F6" s="62">
        <v>0</v>
      </c>
      <c r="G6" s="62">
        <v>264033</v>
      </c>
      <c r="H6" s="62">
        <v>264033</v>
      </c>
    </row>
    <row r="7" spans="1:11" ht="20.25" customHeight="1" x14ac:dyDescent="0.2">
      <c r="A7" t="s">
        <v>323</v>
      </c>
      <c r="B7" t="s">
        <v>321</v>
      </c>
      <c r="C7" s="59">
        <v>30000</v>
      </c>
      <c r="D7" s="59">
        <v>31500</v>
      </c>
      <c r="E7" s="59">
        <v>30000</v>
      </c>
      <c r="F7" s="59">
        <v>13045.250000000002</v>
      </c>
      <c r="G7" s="59">
        <v>23050.500000000004</v>
      </c>
      <c r="H7" s="59">
        <v>10005.250000000002</v>
      </c>
      <c r="I7" s="59"/>
      <c r="J7" s="59"/>
      <c r="K7" s="59"/>
    </row>
    <row r="8" spans="1:11" ht="20.25" customHeight="1" x14ac:dyDescent="0.2">
      <c r="A8" s="61" t="s">
        <v>329</v>
      </c>
      <c r="B8" s="61"/>
      <c r="C8" s="62">
        <v>30000</v>
      </c>
      <c r="D8" s="62">
        <v>31500</v>
      </c>
      <c r="E8" s="62">
        <v>30000</v>
      </c>
      <c r="F8" s="62">
        <v>13045.250000000002</v>
      </c>
      <c r="G8" s="62">
        <v>23050.500000000004</v>
      </c>
      <c r="H8" s="62">
        <v>10005.250000000002</v>
      </c>
      <c r="J8" s="59"/>
      <c r="K8" s="59"/>
    </row>
    <row r="9" spans="1:11" ht="20.25" customHeight="1" x14ac:dyDescent="0.2">
      <c r="A9" t="s">
        <v>151</v>
      </c>
      <c r="B9" t="s">
        <v>196</v>
      </c>
      <c r="C9" s="59">
        <v>10000</v>
      </c>
      <c r="D9" s="59">
        <v>0</v>
      </c>
      <c r="E9" s="59">
        <v>10000</v>
      </c>
      <c r="F9" s="59">
        <v>8801.1</v>
      </c>
      <c r="G9" s="59">
        <v>8801.1</v>
      </c>
      <c r="H9" s="59">
        <v>0</v>
      </c>
      <c r="I9" s="59"/>
    </row>
    <row r="10" spans="1:11" ht="20.25" customHeight="1" x14ac:dyDescent="0.2">
      <c r="A10" s="61" t="s">
        <v>389</v>
      </c>
      <c r="B10" s="61"/>
      <c r="C10" s="62">
        <v>10000</v>
      </c>
      <c r="D10" s="62">
        <v>0</v>
      </c>
      <c r="E10" s="62">
        <v>10000</v>
      </c>
      <c r="F10" s="62">
        <v>8801.1</v>
      </c>
      <c r="G10" s="62">
        <v>8801.1</v>
      </c>
      <c r="H10" s="62">
        <v>0</v>
      </c>
    </row>
    <row r="11" spans="1:11" ht="20.25" customHeight="1" x14ac:dyDescent="0.2">
      <c r="A11" t="s">
        <v>82</v>
      </c>
      <c r="B11" t="s">
        <v>152</v>
      </c>
      <c r="C11" s="59">
        <v>30000</v>
      </c>
      <c r="D11" s="59">
        <v>31500</v>
      </c>
      <c r="E11" s="59">
        <v>30000</v>
      </c>
      <c r="F11" s="59">
        <v>0</v>
      </c>
      <c r="G11" s="59">
        <v>31432.500000000004</v>
      </c>
      <c r="H11" s="59">
        <v>31432.500000000004</v>
      </c>
      <c r="I11" s="59"/>
    </row>
    <row r="12" spans="1:11" ht="20.25" customHeight="1" x14ac:dyDescent="0.2">
      <c r="A12" s="61" t="s">
        <v>390</v>
      </c>
      <c r="B12" s="61"/>
      <c r="C12" s="62">
        <v>30000</v>
      </c>
      <c r="D12" s="62">
        <v>31500</v>
      </c>
      <c r="E12" s="62">
        <v>30000</v>
      </c>
      <c r="F12" s="62">
        <v>0</v>
      </c>
      <c r="G12" s="62">
        <v>31432.500000000004</v>
      </c>
      <c r="H12" s="62">
        <v>31432.500000000004</v>
      </c>
      <c r="I12" s="59"/>
    </row>
    <row r="13" spans="1:11" ht="20.25" customHeight="1" x14ac:dyDescent="0.2">
      <c r="A13" t="s">
        <v>81</v>
      </c>
      <c r="B13" t="s">
        <v>98</v>
      </c>
      <c r="C13" s="59">
        <v>20000</v>
      </c>
      <c r="D13" s="59">
        <v>21000</v>
      </c>
      <c r="E13" s="59">
        <v>20000</v>
      </c>
      <c r="F13" s="59">
        <v>0</v>
      </c>
      <c r="G13" s="59">
        <v>21513.800000000003</v>
      </c>
      <c r="H13" s="59">
        <v>21513.800000000003</v>
      </c>
    </row>
    <row r="14" spans="1:11" ht="20.25" customHeight="1" x14ac:dyDescent="0.2">
      <c r="B14" t="s">
        <v>155</v>
      </c>
      <c r="C14" s="59">
        <v>40000</v>
      </c>
      <c r="D14" s="59">
        <v>42000</v>
      </c>
      <c r="E14" s="59">
        <v>40000</v>
      </c>
      <c r="F14" s="59">
        <v>0</v>
      </c>
      <c r="G14" s="59">
        <v>43027.600000000006</v>
      </c>
      <c r="H14" s="59">
        <v>43027.600000000006</v>
      </c>
      <c r="I14" s="59"/>
    </row>
    <row r="15" spans="1:11" ht="20.25" customHeight="1" x14ac:dyDescent="0.2">
      <c r="A15" s="61" t="s">
        <v>175</v>
      </c>
      <c r="B15" s="61"/>
      <c r="C15" s="62">
        <v>60000</v>
      </c>
      <c r="D15" s="62">
        <v>63000</v>
      </c>
      <c r="E15" s="62">
        <v>60000</v>
      </c>
      <c r="F15" s="62">
        <v>0</v>
      </c>
      <c r="G15" s="62">
        <v>64541.400000000009</v>
      </c>
      <c r="H15" s="62">
        <v>64541.400000000009</v>
      </c>
    </row>
    <row r="16" spans="1:11" ht="20.25" customHeight="1" x14ac:dyDescent="0.2">
      <c r="A16" t="s">
        <v>128</v>
      </c>
      <c r="B16" t="s">
        <v>113</v>
      </c>
      <c r="C16" s="59">
        <v>10000</v>
      </c>
      <c r="D16" s="59">
        <v>10500</v>
      </c>
      <c r="E16" s="59">
        <v>10000</v>
      </c>
      <c r="F16" s="59">
        <v>0</v>
      </c>
      <c r="G16" s="59">
        <v>10756.900000000001</v>
      </c>
      <c r="H16" s="59">
        <v>10756.900000000001</v>
      </c>
      <c r="I16" s="59"/>
    </row>
    <row r="17" spans="1:9" ht="20.25" customHeight="1" x14ac:dyDescent="0.2">
      <c r="B17" t="s">
        <v>115</v>
      </c>
      <c r="C17" s="59">
        <v>40000</v>
      </c>
      <c r="D17" s="59">
        <v>0</v>
      </c>
      <c r="E17" s="59">
        <v>40000</v>
      </c>
      <c r="F17" s="59">
        <v>43027.600000000006</v>
      </c>
      <c r="G17" s="59">
        <v>43027.600000000006</v>
      </c>
      <c r="H17" s="59">
        <v>0</v>
      </c>
      <c r="I17" s="59"/>
    </row>
    <row r="18" spans="1:9" ht="20.25" customHeight="1" x14ac:dyDescent="0.2">
      <c r="A18" s="61" t="s">
        <v>221</v>
      </c>
      <c r="B18" s="61"/>
      <c r="C18" s="62">
        <v>50000</v>
      </c>
      <c r="D18" s="62">
        <v>10500</v>
      </c>
      <c r="E18" s="62">
        <v>50000</v>
      </c>
      <c r="F18" s="62">
        <v>43027.600000000006</v>
      </c>
      <c r="G18" s="62">
        <v>53784.500000000007</v>
      </c>
      <c r="H18" s="62">
        <v>10756.900000000001</v>
      </c>
      <c r="I18" s="59"/>
    </row>
    <row r="19" spans="1:9" ht="20.25" customHeight="1" x14ac:dyDescent="0.2">
      <c r="A19" t="s">
        <v>140</v>
      </c>
      <c r="B19" t="s">
        <v>196</v>
      </c>
      <c r="C19" s="59">
        <v>10000</v>
      </c>
      <c r="D19" s="59">
        <v>0</v>
      </c>
      <c r="E19" s="59">
        <v>10000</v>
      </c>
      <c r="F19" s="59">
        <v>10000.15</v>
      </c>
      <c r="G19" s="59">
        <v>11036.3</v>
      </c>
      <c r="H19" s="59">
        <v>1036.1499999999996</v>
      </c>
    </row>
    <row r="20" spans="1:9" ht="20.25" customHeight="1" x14ac:dyDescent="0.2">
      <c r="A20" s="61" t="s">
        <v>391</v>
      </c>
      <c r="B20" s="61"/>
      <c r="C20" s="62">
        <v>10000</v>
      </c>
      <c r="D20" s="62">
        <v>0</v>
      </c>
      <c r="E20" s="62">
        <v>10000</v>
      </c>
      <c r="F20" s="62">
        <v>10000.15</v>
      </c>
      <c r="G20" s="62">
        <v>11036.3</v>
      </c>
      <c r="H20" s="62">
        <v>1036.1499999999996</v>
      </c>
      <c r="I20" s="59"/>
    </row>
    <row r="21" spans="1:9" ht="20.25" customHeight="1" x14ac:dyDescent="0.2">
      <c r="A21" t="s">
        <v>84</v>
      </c>
      <c r="B21" t="s">
        <v>195</v>
      </c>
      <c r="C21" s="59">
        <v>20000</v>
      </c>
      <c r="D21" s="59">
        <v>21000</v>
      </c>
      <c r="E21" s="59">
        <v>20000</v>
      </c>
      <c r="F21" s="59">
        <v>0</v>
      </c>
      <c r="G21" s="59">
        <v>19837.400000000001</v>
      </c>
      <c r="H21" s="59">
        <v>19837.400000000001</v>
      </c>
    </row>
    <row r="22" spans="1:9" ht="20.25" customHeight="1" x14ac:dyDescent="0.2">
      <c r="B22" t="s">
        <v>325</v>
      </c>
      <c r="C22" s="59">
        <v>10000</v>
      </c>
      <c r="D22" s="59">
        <v>10500</v>
      </c>
      <c r="E22" s="59">
        <v>10000</v>
      </c>
      <c r="F22" s="59">
        <v>0</v>
      </c>
      <c r="G22" s="59">
        <v>9918.7000000000007</v>
      </c>
      <c r="H22" s="59">
        <v>9918.7000000000007</v>
      </c>
      <c r="I22" s="59"/>
    </row>
    <row r="23" spans="1:9" ht="20.25" customHeight="1" x14ac:dyDescent="0.2">
      <c r="A23" s="61" t="s">
        <v>392</v>
      </c>
      <c r="B23" s="61"/>
      <c r="C23" s="62">
        <v>30000</v>
      </c>
      <c r="D23" s="62">
        <v>31500</v>
      </c>
      <c r="E23" s="62">
        <v>30000</v>
      </c>
      <c r="F23" s="62">
        <v>0</v>
      </c>
      <c r="G23" s="62">
        <v>29756.100000000002</v>
      </c>
      <c r="H23" s="62">
        <v>29756.100000000002</v>
      </c>
      <c r="I23" s="59"/>
    </row>
    <row r="24" spans="1:9" ht="20.25" customHeight="1" x14ac:dyDescent="0.2">
      <c r="A24" t="s">
        <v>85</v>
      </c>
      <c r="B24" t="s">
        <v>153</v>
      </c>
      <c r="C24" s="59">
        <v>60000</v>
      </c>
      <c r="D24" s="59">
        <v>0</v>
      </c>
      <c r="E24" s="59">
        <v>60000</v>
      </c>
      <c r="F24" s="59">
        <v>2000</v>
      </c>
      <c r="G24" s="59">
        <v>72923.400000000009</v>
      </c>
      <c r="H24" s="59">
        <v>70923.400000000009</v>
      </c>
      <c r="I24" s="59"/>
    </row>
    <row r="25" spans="1:9" ht="20.25" customHeight="1" x14ac:dyDescent="0.2">
      <c r="B25" t="s">
        <v>207</v>
      </c>
      <c r="C25" s="59">
        <v>20000</v>
      </c>
      <c r="D25" s="59">
        <v>21000</v>
      </c>
      <c r="E25" s="59">
        <v>20000</v>
      </c>
      <c r="F25" s="59">
        <v>11874.499999999998</v>
      </c>
      <c r="G25" s="59">
        <v>23748.999999999996</v>
      </c>
      <c r="H25" s="59">
        <v>11874.499999999998</v>
      </c>
    </row>
    <row r="26" spans="1:9" ht="20.25" customHeight="1" x14ac:dyDescent="0.2">
      <c r="B26" t="s">
        <v>150</v>
      </c>
      <c r="C26" s="59">
        <v>10000</v>
      </c>
      <c r="D26" s="59">
        <v>0</v>
      </c>
      <c r="E26" s="59">
        <v>10000</v>
      </c>
      <c r="F26" s="59">
        <v>0</v>
      </c>
      <c r="G26" s="59">
        <v>11315.7</v>
      </c>
      <c r="H26" s="59">
        <v>11315.7</v>
      </c>
      <c r="I26" s="59"/>
    </row>
    <row r="27" spans="1:9" ht="20.25" customHeight="1" x14ac:dyDescent="0.2">
      <c r="A27" s="61" t="s">
        <v>235</v>
      </c>
      <c r="B27" s="61"/>
      <c r="C27" s="62">
        <v>90000</v>
      </c>
      <c r="D27" s="62">
        <v>21000</v>
      </c>
      <c r="E27" s="62">
        <v>90000</v>
      </c>
      <c r="F27" s="62">
        <v>13874.499999999998</v>
      </c>
      <c r="G27" s="62">
        <v>107988.1</v>
      </c>
      <c r="H27" s="62">
        <v>94113.600000000006</v>
      </c>
    </row>
    <row r="28" spans="1:9" ht="20.25" customHeight="1" x14ac:dyDescent="0.2">
      <c r="A28" t="s">
        <v>257</v>
      </c>
      <c r="B28" t="s">
        <v>113</v>
      </c>
      <c r="C28" s="59">
        <v>30000</v>
      </c>
      <c r="D28" s="59">
        <v>0</v>
      </c>
      <c r="E28" s="59">
        <v>30000</v>
      </c>
      <c r="F28" s="59">
        <v>8418</v>
      </c>
      <c r="G28" s="59">
        <v>37299.899999999994</v>
      </c>
      <c r="H28" s="59">
        <v>28881.899999999998</v>
      </c>
      <c r="I28" s="59"/>
    </row>
    <row r="29" spans="1:9" ht="20.25" customHeight="1" x14ac:dyDescent="0.2">
      <c r="A29" s="61" t="s">
        <v>267</v>
      </c>
      <c r="B29" s="61"/>
      <c r="C29" s="62">
        <v>30000</v>
      </c>
      <c r="D29" s="62">
        <v>0</v>
      </c>
      <c r="E29" s="62">
        <v>30000</v>
      </c>
      <c r="F29" s="62">
        <v>8418</v>
      </c>
      <c r="G29" s="62">
        <v>37299.899999999994</v>
      </c>
      <c r="H29" s="62">
        <v>28881.899999999998</v>
      </c>
      <c r="I29" s="59"/>
    </row>
    <row r="30" spans="1:9" ht="20.25" customHeight="1" x14ac:dyDescent="0.2">
      <c r="A30" t="s">
        <v>89</v>
      </c>
      <c r="B30" t="s">
        <v>113</v>
      </c>
      <c r="C30" s="59">
        <v>20000</v>
      </c>
      <c r="D30" s="59">
        <v>21000</v>
      </c>
      <c r="E30" s="59">
        <v>20000</v>
      </c>
      <c r="F30" s="59">
        <v>2620</v>
      </c>
      <c r="G30" s="59">
        <v>24866.6</v>
      </c>
      <c r="H30" s="59">
        <v>22246.6</v>
      </c>
    </row>
    <row r="31" spans="1:9" ht="20.25" customHeight="1" x14ac:dyDescent="0.2">
      <c r="A31" s="61" t="s">
        <v>222</v>
      </c>
      <c r="B31" s="61"/>
      <c r="C31" s="62">
        <v>20000</v>
      </c>
      <c r="D31" s="62">
        <v>21000</v>
      </c>
      <c r="E31" s="62">
        <v>20000</v>
      </c>
      <c r="F31" s="62">
        <v>2620</v>
      </c>
      <c r="G31" s="62">
        <v>24866.6</v>
      </c>
      <c r="H31" s="62">
        <v>22246.6</v>
      </c>
      <c r="I31" s="59"/>
    </row>
    <row r="32" spans="1:9" ht="20.25" customHeight="1" x14ac:dyDescent="0.2">
      <c r="A32" t="s">
        <v>97</v>
      </c>
      <c r="C32" s="59">
        <v>660000</v>
      </c>
      <c r="D32" s="59">
        <v>525000</v>
      </c>
      <c r="E32" s="59">
        <v>660000</v>
      </c>
      <c r="F32" s="59">
        <v>99786.6</v>
      </c>
      <c r="G32" s="59">
        <v>656590</v>
      </c>
      <c r="H32" s="59">
        <v>556803.40000000014</v>
      </c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182</v>
      </c>
      <c r="E119" t="s">
        <v>183</v>
      </c>
      <c r="F119" t="s">
        <v>179</v>
      </c>
      <c r="G119" t="s">
        <v>184</v>
      </c>
      <c r="I119" t="s">
        <v>188</v>
      </c>
    </row>
    <row r="120" spans="1:10" x14ac:dyDescent="0.2">
      <c r="B120" s="64" t="s">
        <v>178</v>
      </c>
      <c r="C120" t="s">
        <v>177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186</v>
      </c>
      <c r="B122">
        <v>20700</v>
      </c>
      <c r="C122" s="58">
        <v>424374</v>
      </c>
    </row>
    <row r="123" spans="1:10" x14ac:dyDescent="0.2">
      <c r="A123" s="64" t="s">
        <v>186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185</v>
      </c>
      <c r="D126" t="s">
        <v>189</v>
      </c>
      <c r="E126" t="s">
        <v>189</v>
      </c>
      <c r="F126" t="s">
        <v>187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180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E8" sqref="E8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173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191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171</v>
      </c>
      <c r="C6" t="s">
        <v>181</v>
      </c>
      <c r="D6" t="s">
        <v>174</v>
      </c>
      <c r="E6" t="s">
        <v>176</v>
      </c>
      <c r="F6" t="s">
        <v>192</v>
      </c>
      <c r="G6" t="s">
        <v>154</v>
      </c>
    </row>
    <row r="7" spans="1:10" ht="20.25" customHeight="1" x14ac:dyDescent="0.2">
      <c r="A7" t="s">
        <v>427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79</v>
      </c>
      <c r="B8" s="59">
        <v>50000</v>
      </c>
      <c r="C8" s="59">
        <v>0</v>
      </c>
      <c r="D8" s="59">
        <v>50000</v>
      </c>
      <c r="E8" s="59">
        <v>14387</v>
      </c>
      <c r="F8" s="59">
        <v>55181.5</v>
      </c>
      <c r="G8" s="59">
        <v>40794.5</v>
      </c>
      <c r="H8" s="59">
        <f t="shared" ref="H8:H25" si="0">+J8-I8</f>
        <v>40794.5</v>
      </c>
      <c r="J8" s="59">
        <f t="shared" ref="J8:J25" si="1">G8</f>
        <v>40794.5</v>
      </c>
    </row>
    <row r="9" spans="1:10" ht="20.25" customHeight="1" x14ac:dyDescent="0.2">
      <c r="A9" t="s">
        <v>81</v>
      </c>
      <c r="B9" s="59">
        <v>48439</v>
      </c>
      <c r="C9" s="59">
        <v>45150</v>
      </c>
      <c r="D9" s="59">
        <v>48372</v>
      </c>
      <c r="E9" s="59">
        <v>0</v>
      </c>
      <c r="F9" s="59">
        <v>46506.130000000005</v>
      </c>
      <c r="G9" s="59">
        <v>46506.130000000005</v>
      </c>
      <c r="H9" s="59">
        <f t="shared" si="0"/>
        <v>46506.130000000005</v>
      </c>
      <c r="J9" s="59">
        <f t="shared" si="1"/>
        <v>46506.130000000005</v>
      </c>
    </row>
    <row r="10" spans="1:10" ht="20.25" customHeight="1" x14ac:dyDescent="0.2">
      <c r="A10" t="s">
        <v>128</v>
      </c>
      <c r="B10" s="59">
        <v>61000</v>
      </c>
      <c r="C10" s="59">
        <v>64050</v>
      </c>
      <c r="D10" s="59">
        <v>61000</v>
      </c>
      <c r="E10" s="59">
        <v>34422.080000000002</v>
      </c>
      <c r="F10" s="59">
        <v>66147.950000000012</v>
      </c>
      <c r="G10" s="59">
        <v>31725.87</v>
      </c>
      <c r="H10" s="59">
        <f t="shared" si="0"/>
        <v>31725.87</v>
      </c>
      <c r="J10" s="59">
        <f t="shared" si="1"/>
        <v>31725.87</v>
      </c>
    </row>
    <row r="11" spans="1:10" ht="20.25" customHeight="1" x14ac:dyDescent="0.2">
      <c r="A11" t="s">
        <v>101</v>
      </c>
      <c r="B11" s="59">
        <v>106278</v>
      </c>
      <c r="C11" s="59">
        <v>111591.90000000001</v>
      </c>
      <c r="D11" s="59">
        <v>106278</v>
      </c>
      <c r="E11" s="59">
        <v>0</v>
      </c>
      <c r="F11" s="59">
        <v>114322.18182000001</v>
      </c>
      <c r="G11" s="59">
        <v>114322.18182000001</v>
      </c>
      <c r="H11" s="59">
        <f t="shared" si="0"/>
        <v>114322.18182000001</v>
      </c>
      <c r="J11" s="59">
        <f t="shared" si="1"/>
        <v>114322.18182000001</v>
      </c>
    </row>
    <row r="12" spans="1:10" ht="20.25" customHeight="1" x14ac:dyDescent="0.2">
      <c r="A12" t="s">
        <v>85</v>
      </c>
      <c r="B12" s="59">
        <v>50000</v>
      </c>
      <c r="C12" s="59">
        <v>10500</v>
      </c>
      <c r="D12" s="59">
        <v>50000</v>
      </c>
      <c r="E12" s="59">
        <v>0</v>
      </c>
      <c r="F12" s="59">
        <v>60490.100000000006</v>
      </c>
      <c r="G12" s="59">
        <v>60490.100000000006</v>
      </c>
      <c r="H12" s="59">
        <f t="shared" si="0"/>
        <v>60490.100000000006</v>
      </c>
      <c r="J12" s="59">
        <f t="shared" si="1"/>
        <v>60490.100000000006</v>
      </c>
    </row>
    <row r="13" spans="1:10" ht="20.25" customHeight="1" x14ac:dyDescent="0.2">
      <c r="A13" t="s">
        <v>257</v>
      </c>
      <c r="B13" s="59">
        <v>20000</v>
      </c>
      <c r="C13" s="59">
        <v>0</v>
      </c>
      <c r="D13" s="59">
        <v>20000</v>
      </c>
      <c r="E13" s="59">
        <v>0</v>
      </c>
      <c r="F13" s="59">
        <v>24866.6</v>
      </c>
      <c r="G13" s="59">
        <v>24866.6</v>
      </c>
      <c r="H13" s="59">
        <f t="shared" si="0"/>
        <v>24866.6</v>
      </c>
      <c r="J13" s="59">
        <f t="shared" si="1"/>
        <v>24866.6</v>
      </c>
    </row>
    <row r="14" spans="1:10" ht="20.25" customHeight="1" x14ac:dyDescent="0.2">
      <c r="A14" t="s">
        <v>97</v>
      </c>
      <c r="B14" s="59">
        <v>340717</v>
      </c>
      <c r="C14" s="59">
        <v>236541.90000000002</v>
      </c>
      <c r="D14" s="59">
        <v>340650</v>
      </c>
      <c r="E14" s="59">
        <v>52181.08</v>
      </c>
      <c r="F14" s="59">
        <v>371216.51182000001</v>
      </c>
      <c r="G14" s="59">
        <v>319035.43182</v>
      </c>
      <c r="H14" s="59">
        <f t="shared" si="0"/>
        <v>319035.43182</v>
      </c>
      <c r="J14" s="59">
        <f t="shared" si="1"/>
        <v>319035.43182</v>
      </c>
    </row>
    <row r="15" spans="1:10" ht="20.25" customHeight="1" x14ac:dyDescent="0.2">
      <c r="C15"/>
      <c r="H15" s="59">
        <f t="shared" si="0"/>
        <v>0</v>
      </c>
      <c r="I15" s="59"/>
      <c r="J15" s="59">
        <f t="shared" si="1"/>
        <v>0</v>
      </c>
    </row>
    <row r="16" spans="1:10" ht="20.25" customHeight="1" x14ac:dyDescent="0.2">
      <c r="C16"/>
      <c r="H16" s="59">
        <f t="shared" si="0"/>
        <v>0</v>
      </c>
      <c r="J16" s="59">
        <f t="shared" si="1"/>
        <v>0</v>
      </c>
    </row>
    <row r="17" spans="1:13" ht="20.25" customHeight="1" x14ac:dyDescent="0.2">
      <c r="C17"/>
      <c r="H17" s="59">
        <v>0</v>
      </c>
      <c r="I17" s="59">
        <v>160000</v>
      </c>
      <c r="J17" s="59">
        <f>G17</f>
        <v>0</v>
      </c>
    </row>
    <row r="18" spans="1:13" ht="20.25" customHeight="1" x14ac:dyDescent="0.2">
      <c r="C18"/>
      <c r="H18" s="59">
        <f t="shared" si="0"/>
        <v>0</v>
      </c>
      <c r="J18" s="59">
        <f t="shared" si="1"/>
        <v>0</v>
      </c>
    </row>
    <row r="19" spans="1:13" ht="20.25" customHeight="1" x14ac:dyDescent="0.2">
      <c r="C19"/>
      <c r="H19" s="59">
        <f t="shared" si="0"/>
        <v>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637740.81364000007</v>
      </c>
      <c r="J27" s="59">
        <f>SUM(J8:J25)</f>
        <v>637740.81364000007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461216.51182000001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637740.81364000007</v>
      </c>
    </row>
    <row r="31" spans="1:13" ht="20.25" customHeight="1" x14ac:dyDescent="0.2">
      <c r="A31" t="s">
        <v>395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637740.81364000007</v>
      </c>
      <c r="I33">
        <v>85</v>
      </c>
      <c r="J33" s="58">
        <f>+H33*I33</f>
        <v>54207969.159400009</v>
      </c>
      <c r="K33" s="58">
        <f>+J33/1000</f>
        <v>54207.969159400011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727740.81364000007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48516.054242666673</v>
      </c>
      <c r="K35" s="59">
        <f>+K33+K31</f>
        <v>62757.969159400011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403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1432962.8136400001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9E17-7EE5-4B49-A529-64A69825825A}">
  <sheetPr>
    <tabColor rgb="FFFFC000"/>
  </sheetPr>
  <dimension ref="A3:N135"/>
  <sheetViews>
    <sheetView zoomScale="80" zoomScaleNormal="80" workbookViewId="0">
      <selection activeCell="D22" sqref="D22"/>
    </sheetView>
  </sheetViews>
  <sheetFormatPr defaultRowHeight="14.25" x14ac:dyDescent="0.2"/>
  <cols>
    <col min="1" max="1" width="20.5" bestFit="1" customWidth="1"/>
    <col min="2" max="2" width="24" bestFit="1" customWidth="1"/>
    <col min="3" max="3" width="19.875" style="58" bestFit="1" customWidth="1"/>
    <col min="4" max="4" width="19.625" bestFit="1" customWidth="1"/>
    <col min="5" max="5" width="17.625" bestFit="1" customWidth="1"/>
    <col min="6" max="6" width="14" bestFit="1" customWidth="1"/>
    <col min="7" max="7" width="17.375" bestFit="1" customWidth="1"/>
    <col min="8" max="8" width="17.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3" spans="1:10" x14ac:dyDescent="0.2">
      <c r="A3" s="57" t="s">
        <v>43</v>
      </c>
      <c r="B3" t="s">
        <v>173</v>
      </c>
    </row>
    <row r="4" spans="1:10" x14ac:dyDescent="0.2">
      <c r="A4" s="57" t="s">
        <v>29</v>
      </c>
      <c r="B4" t="s">
        <v>173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s="57" t="s">
        <v>42</v>
      </c>
      <c r="C6" t="s">
        <v>171</v>
      </c>
      <c r="D6" t="s">
        <v>181</v>
      </c>
      <c r="E6" t="s">
        <v>174</v>
      </c>
      <c r="F6" t="s">
        <v>192</v>
      </c>
      <c r="G6" t="s">
        <v>176</v>
      </c>
      <c r="H6" t="s">
        <v>154</v>
      </c>
    </row>
    <row r="7" spans="1:10" ht="20.25" customHeight="1" x14ac:dyDescent="0.2">
      <c r="A7" t="s">
        <v>165</v>
      </c>
      <c r="B7" t="s">
        <v>730</v>
      </c>
      <c r="C7" s="59">
        <v>10000</v>
      </c>
      <c r="D7" s="59">
        <v>10500</v>
      </c>
      <c r="E7" s="59">
        <v>10000</v>
      </c>
      <c r="F7" s="92">
        <v>6565.9000000000005</v>
      </c>
      <c r="G7" s="59">
        <v>6565.9000000000005</v>
      </c>
      <c r="H7" s="59">
        <v>0</v>
      </c>
      <c r="J7" s="59">
        <f>G7</f>
        <v>6565.9000000000005</v>
      </c>
    </row>
    <row r="8" spans="1:10" ht="20.25" customHeight="1" x14ac:dyDescent="0.2">
      <c r="A8" s="61" t="s">
        <v>457</v>
      </c>
      <c r="B8" s="61"/>
      <c r="C8" s="62">
        <v>10000</v>
      </c>
      <c r="D8" s="62">
        <v>10500</v>
      </c>
      <c r="E8" s="62">
        <v>10000</v>
      </c>
      <c r="F8" s="94">
        <v>6565.9000000000005</v>
      </c>
      <c r="G8" s="62">
        <v>6565.9000000000005</v>
      </c>
      <c r="H8" s="62">
        <v>0</v>
      </c>
      <c r="J8" s="59">
        <f t="shared" ref="J8:J26" si="0">G8</f>
        <v>6565.9000000000005</v>
      </c>
    </row>
    <row r="9" spans="1:10" ht="20.25" customHeight="1" x14ac:dyDescent="0.2">
      <c r="A9" t="s">
        <v>757</v>
      </c>
      <c r="B9" t="s">
        <v>755</v>
      </c>
      <c r="C9" s="59">
        <v>10000</v>
      </c>
      <c r="D9" s="59">
        <v>10500</v>
      </c>
      <c r="E9" s="59">
        <v>10000</v>
      </c>
      <c r="F9" s="92">
        <v>7404.0999999999995</v>
      </c>
      <c r="G9" s="59">
        <v>4589</v>
      </c>
      <c r="H9" s="59">
        <v>2815.0999999999995</v>
      </c>
      <c r="J9" s="59">
        <f t="shared" si="0"/>
        <v>4589</v>
      </c>
    </row>
    <row r="10" spans="1:10" ht="20.25" customHeight="1" x14ac:dyDescent="0.2">
      <c r="A10" s="61" t="s">
        <v>779</v>
      </c>
      <c r="B10" s="61"/>
      <c r="C10" s="62">
        <v>10000</v>
      </c>
      <c r="D10" s="62">
        <v>10500</v>
      </c>
      <c r="E10" s="62">
        <v>10000</v>
      </c>
      <c r="F10" s="94">
        <v>7404.0999999999995</v>
      </c>
      <c r="G10" s="62">
        <v>4589</v>
      </c>
      <c r="H10" s="62">
        <v>2815.0999999999995</v>
      </c>
      <c r="J10" s="59">
        <f t="shared" si="0"/>
        <v>4589</v>
      </c>
    </row>
    <row r="11" spans="1:10" ht="20.25" customHeight="1" x14ac:dyDescent="0.2">
      <c r="A11" t="s">
        <v>143</v>
      </c>
      <c r="B11" t="s">
        <v>73</v>
      </c>
      <c r="C11" s="59">
        <v>10000</v>
      </c>
      <c r="D11" s="59">
        <v>10500</v>
      </c>
      <c r="E11" s="59">
        <v>10000</v>
      </c>
      <c r="F11" s="92">
        <v>7404.0999999999995</v>
      </c>
      <c r="G11" s="59">
        <v>7404.0999999999995</v>
      </c>
      <c r="H11" s="59">
        <v>0</v>
      </c>
      <c r="J11" s="59">
        <f t="shared" si="0"/>
        <v>7404.0999999999995</v>
      </c>
    </row>
    <row r="12" spans="1:10" ht="20.25" customHeight="1" x14ac:dyDescent="0.2">
      <c r="A12" s="61" t="s">
        <v>458</v>
      </c>
      <c r="B12" s="61"/>
      <c r="C12" s="62">
        <v>10000</v>
      </c>
      <c r="D12" s="62">
        <v>10500</v>
      </c>
      <c r="E12" s="62">
        <v>10000</v>
      </c>
      <c r="F12" s="94">
        <v>7404.0999999999995</v>
      </c>
      <c r="G12" s="62">
        <v>7404.0999999999995</v>
      </c>
      <c r="H12" s="62">
        <v>0</v>
      </c>
      <c r="J12" s="59">
        <f t="shared" si="0"/>
        <v>7404.0999999999995</v>
      </c>
    </row>
    <row r="13" spans="1:10" ht="20.25" customHeight="1" x14ac:dyDescent="0.2">
      <c r="A13" t="s">
        <v>144</v>
      </c>
      <c r="B13" t="s">
        <v>304</v>
      </c>
      <c r="C13" s="59">
        <v>15000</v>
      </c>
      <c r="D13" s="59">
        <v>15750</v>
      </c>
      <c r="E13" s="59">
        <v>15000</v>
      </c>
      <c r="F13" s="92">
        <v>13201.65</v>
      </c>
      <c r="G13" s="59">
        <v>12070</v>
      </c>
      <c r="H13" s="59">
        <v>1131.6499999999996</v>
      </c>
      <c r="J13" s="59">
        <f t="shared" si="0"/>
        <v>12070</v>
      </c>
    </row>
    <row r="14" spans="1:10" ht="20.25" customHeight="1" x14ac:dyDescent="0.2">
      <c r="A14" s="61" t="s">
        <v>762</v>
      </c>
      <c r="B14" s="61"/>
      <c r="C14" s="62">
        <v>15000</v>
      </c>
      <c r="D14" s="62">
        <v>15750</v>
      </c>
      <c r="E14" s="62">
        <v>15000</v>
      </c>
      <c r="F14" s="94">
        <v>13201.65</v>
      </c>
      <c r="G14" s="62">
        <v>12070</v>
      </c>
      <c r="H14" s="62">
        <v>1131.6499999999996</v>
      </c>
      <c r="J14" s="59">
        <f t="shared" si="0"/>
        <v>12070</v>
      </c>
    </row>
    <row r="15" spans="1:10" ht="20.25" customHeight="1" x14ac:dyDescent="0.2">
      <c r="A15" t="s">
        <v>148</v>
      </c>
      <c r="B15" t="s">
        <v>784</v>
      </c>
      <c r="C15" s="59">
        <v>10000</v>
      </c>
      <c r="D15" s="59">
        <v>10500</v>
      </c>
      <c r="E15" s="59">
        <v>10000</v>
      </c>
      <c r="F15" s="92">
        <v>8801.1</v>
      </c>
      <c r="G15" s="59">
        <v>0</v>
      </c>
      <c r="H15" s="59">
        <v>8801.1</v>
      </c>
      <c r="J15" s="59">
        <f t="shared" si="0"/>
        <v>0</v>
      </c>
    </row>
    <row r="16" spans="1:10" ht="20.25" customHeight="1" x14ac:dyDescent="0.2">
      <c r="A16" s="61" t="s">
        <v>393</v>
      </c>
      <c r="B16" s="61"/>
      <c r="C16" s="62">
        <v>10000</v>
      </c>
      <c r="D16" s="62">
        <v>10500</v>
      </c>
      <c r="E16" s="62">
        <v>10000</v>
      </c>
      <c r="F16" s="94">
        <v>8801.1</v>
      </c>
      <c r="G16" s="62">
        <v>0</v>
      </c>
      <c r="H16" s="62">
        <v>8801.1</v>
      </c>
      <c r="J16" s="59">
        <f t="shared" si="0"/>
        <v>0</v>
      </c>
    </row>
    <row r="17" spans="1:13" ht="20.25" customHeight="1" x14ac:dyDescent="0.2">
      <c r="A17" t="s">
        <v>197</v>
      </c>
      <c r="B17" t="s">
        <v>73</v>
      </c>
      <c r="C17" s="59">
        <v>550000</v>
      </c>
      <c r="D17" s="59">
        <v>498750</v>
      </c>
      <c r="E17" s="59">
        <v>545000</v>
      </c>
      <c r="F17" s="92">
        <v>464292.95000000007</v>
      </c>
      <c r="G17" s="59">
        <v>7603.75</v>
      </c>
      <c r="H17" s="92">
        <v>456689.20000000007</v>
      </c>
      <c r="J17" s="59">
        <f t="shared" si="0"/>
        <v>7603.75</v>
      </c>
    </row>
    <row r="18" spans="1:13" ht="20.25" customHeight="1" x14ac:dyDescent="0.2">
      <c r="A18" s="61" t="s">
        <v>387</v>
      </c>
      <c r="B18" s="61"/>
      <c r="C18" s="62">
        <v>550000</v>
      </c>
      <c r="D18" s="62">
        <v>498750</v>
      </c>
      <c r="E18" s="62">
        <v>545000</v>
      </c>
      <c r="F18" s="94">
        <v>464292.95000000007</v>
      </c>
      <c r="G18" s="62">
        <v>7603.75</v>
      </c>
      <c r="H18" s="62">
        <v>456689.20000000007</v>
      </c>
      <c r="I18" s="58">
        <f>54000+106000</f>
        <v>160000</v>
      </c>
      <c r="J18" s="59">
        <f t="shared" si="0"/>
        <v>7603.75</v>
      </c>
    </row>
    <row r="19" spans="1:13" ht="20.25" customHeight="1" x14ac:dyDescent="0.2">
      <c r="A19" t="s">
        <v>116</v>
      </c>
      <c r="B19" t="s">
        <v>152</v>
      </c>
      <c r="C19" s="59">
        <v>10080</v>
      </c>
      <c r="D19" s="59">
        <v>10584</v>
      </c>
      <c r="E19" s="59">
        <v>10080</v>
      </c>
      <c r="F19" s="92">
        <v>9998.0495999999985</v>
      </c>
      <c r="G19" s="59">
        <v>8000.0247999999992</v>
      </c>
      <c r="H19" s="59">
        <v>1998.0247999999992</v>
      </c>
      <c r="J19" s="59">
        <f t="shared" si="0"/>
        <v>8000.0247999999992</v>
      </c>
    </row>
    <row r="20" spans="1:13" ht="20.25" customHeight="1" x14ac:dyDescent="0.2">
      <c r="A20" s="61" t="s">
        <v>379</v>
      </c>
      <c r="B20" s="61"/>
      <c r="C20" s="62">
        <v>10080</v>
      </c>
      <c r="D20" s="62">
        <v>10584</v>
      </c>
      <c r="E20" s="62">
        <v>10080</v>
      </c>
      <c r="F20" s="94">
        <v>9998.0495999999985</v>
      </c>
      <c r="G20" s="62">
        <v>8000.0247999999992</v>
      </c>
      <c r="H20" s="62">
        <v>1998.0247999999992</v>
      </c>
      <c r="J20" s="59">
        <f t="shared" si="0"/>
        <v>8000.0247999999992</v>
      </c>
    </row>
    <row r="21" spans="1:13" ht="20.25" customHeight="1" x14ac:dyDescent="0.2">
      <c r="A21" t="s">
        <v>190</v>
      </c>
      <c r="B21" t="s">
        <v>147</v>
      </c>
      <c r="C21" s="59">
        <v>120000</v>
      </c>
      <c r="D21" s="59">
        <v>126000</v>
      </c>
      <c r="E21" s="59">
        <v>120000</v>
      </c>
      <c r="F21" s="92">
        <v>105613.2</v>
      </c>
      <c r="G21" s="59">
        <v>0</v>
      </c>
      <c r="H21" s="92">
        <v>105613.2</v>
      </c>
      <c r="J21" s="59">
        <f t="shared" si="0"/>
        <v>0</v>
      </c>
    </row>
    <row r="22" spans="1:13" ht="20.25" customHeight="1" x14ac:dyDescent="0.2">
      <c r="B22" t="s">
        <v>450</v>
      </c>
      <c r="C22" s="59">
        <v>60000</v>
      </c>
      <c r="D22" s="59">
        <v>29400</v>
      </c>
      <c r="E22" s="59">
        <v>60000</v>
      </c>
      <c r="F22" s="92">
        <v>23408.132000000001</v>
      </c>
      <c r="G22" s="59">
        <v>6923.5320000000002</v>
      </c>
      <c r="H22" s="92">
        <v>16484.600000000002</v>
      </c>
      <c r="J22" s="59">
        <f t="shared" si="0"/>
        <v>6923.5320000000002</v>
      </c>
    </row>
    <row r="23" spans="1:13" ht="20.25" customHeight="1" x14ac:dyDescent="0.2">
      <c r="B23" t="s">
        <v>475</v>
      </c>
      <c r="C23" s="59">
        <v>30000</v>
      </c>
      <c r="D23" s="59">
        <v>31500</v>
      </c>
      <c r="E23" s="59">
        <v>30000</v>
      </c>
      <c r="F23" s="92">
        <v>26403.3</v>
      </c>
      <c r="G23" s="59">
        <v>0</v>
      </c>
      <c r="H23" s="92">
        <v>26403.3</v>
      </c>
      <c r="J23" s="59">
        <f t="shared" si="0"/>
        <v>0</v>
      </c>
    </row>
    <row r="24" spans="1:13" ht="20.25" customHeight="1" x14ac:dyDescent="0.2">
      <c r="A24" s="61" t="s">
        <v>388</v>
      </c>
      <c r="B24" s="61"/>
      <c r="C24" s="62">
        <v>210000</v>
      </c>
      <c r="D24" s="62">
        <v>186900</v>
      </c>
      <c r="E24" s="62">
        <v>210000</v>
      </c>
      <c r="F24" s="94">
        <v>155424.63199999998</v>
      </c>
      <c r="G24" s="62">
        <v>6923.5320000000002</v>
      </c>
      <c r="H24" s="62">
        <v>148501.1</v>
      </c>
      <c r="J24" s="59">
        <f t="shared" si="0"/>
        <v>6923.5320000000002</v>
      </c>
    </row>
    <row r="25" spans="1:13" ht="20.25" customHeight="1" x14ac:dyDescent="0.2">
      <c r="A25" t="s">
        <v>323</v>
      </c>
      <c r="B25" t="s">
        <v>321</v>
      </c>
      <c r="C25" s="59">
        <v>10000</v>
      </c>
      <c r="D25" s="59">
        <v>10500</v>
      </c>
      <c r="E25" s="59">
        <v>10000</v>
      </c>
      <c r="F25" s="92">
        <v>7683.5000000000009</v>
      </c>
      <c r="G25" s="59">
        <v>7683.5000000000009</v>
      </c>
      <c r="H25" s="59">
        <v>0</v>
      </c>
      <c r="J25" s="59">
        <f t="shared" si="0"/>
        <v>7683.5000000000009</v>
      </c>
    </row>
    <row r="26" spans="1:13" ht="20.25" customHeight="1" x14ac:dyDescent="0.2">
      <c r="A26" s="61" t="s">
        <v>329</v>
      </c>
      <c r="B26" s="61"/>
      <c r="C26" s="62">
        <v>10000</v>
      </c>
      <c r="D26" s="62">
        <v>10500</v>
      </c>
      <c r="E26" s="62">
        <v>10000</v>
      </c>
      <c r="F26" s="94">
        <v>7683.5000000000009</v>
      </c>
      <c r="G26" s="62">
        <v>7683.5000000000009</v>
      </c>
      <c r="H26" s="62">
        <v>0</v>
      </c>
      <c r="J26" s="59">
        <f t="shared" si="0"/>
        <v>7683.5000000000009</v>
      </c>
    </row>
    <row r="27" spans="1:13" ht="20.25" customHeight="1" x14ac:dyDescent="0.2">
      <c r="A27" t="s">
        <v>151</v>
      </c>
      <c r="B27" t="s">
        <v>196</v>
      </c>
      <c r="C27" s="59">
        <v>5000</v>
      </c>
      <c r="D27" s="59">
        <v>0</v>
      </c>
      <c r="E27" s="59">
        <v>5000</v>
      </c>
      <c r="F27" s="92">
        <v>4400.55</v>
      </c>
      <c r="G27" s="59">
        <v>0</v>
      </c>
      <c r="H27" s="59">
        <v>4400.55</v>
      </c>
      <c r="J27" s="59">
        <f t="shared" ref="J27" si="1">G27</f>
        <v>0</v>
      </c>
    </row>
    <row r="28" spans="1:13" ht="20.25" customHeight="1" x14ac:dyDescent="0.2">
      <c r="A28" s="61" t="s">
        <v>389</v>
      </c>
      <c r="B28" s="61"/>
      <c r="C28" s="62">
        <v>5000</v>
      </c>
      <c r="D28" s="62">
        <v>0</v>
      </c>
      <c r="E28" s="62">
        <v>5000</v>
      </c>
      <c r="F28" s="94">
        <v>4400.55</v>
      </c>
      <c r="G28" s="62">
        <v>0</v>
      </c>
      <c r="H28" s="62">
        <v>4400.55</v>
      </c>
      <c r="I28" s="59">
        <f t="shared" ref="I28" si="2">SUM(I9:I27)</f>
        <v>160000</v>
      </c>
      <c r="J28" s="59">
        <f t="shared" ref="J28" si="3">SUM(J9:J27)</f>
        <v>108547.81360000001</v>
      </c>
      <c r="M28" s="59">
        <f>+GETPIVOTDATA("ผลรวม ของ ใช้",$A$6)+H29+H31</f>
        <v>2252602.2292290004</v>
      </c>
    </row>
    <row r="29" spans="1:13" ht="20.25" customHeight="1" x14ac:dyDescent="0.2">
      <c r="A29" t="s">
        <v>82</v>
      </c>
      <c r="B29" t="s">
        <v>73</v>
      </c>
      <c r="C29" s="59">
        <v>10000</v>
      </c>
      <c r="D29" s="59">
        <v>5250</v>
      </c>
      <c r="E29" s="59">
        <v>5000</v>
      </c>
      <c r="F29" s="92">
        <v>4679.9500000000007</v>
      </c>
      <c r="G29" s="59">
        <v>0</v>
      </c>
      <c r="H29" s="92">
        <v>4679.9500000000007</v>
      </c>
      <c r="J29" s="59"/>
    </row>
    <row r="30" spans="1:13" ht="20.25" customHeight="1" x14ac:dyDescent="0.2">
      <c r="B30" t="s">
        <v>86</v>
      </c>
      <c r="C30" s="59">
        <v>509000</v>
      </c>
      <c r="D30" s="59">
        <v>501488.4</v>
      </c>
      <c r="E30" s="59">
        <v>499143</v>
      </c>
      <c r="F30" s="92">
        <v>514758.97149600007</v>
      </c>
      <c r="G30" s="59">
        <v>9000</v>
      </c>
      <c r="H30" s="92">
        <v>505758.97149600013</v>
      </c>
    </row>
    <row r="31" spans="1:13" ht="20.25" customHeight="1" x14ac:dyDescent="0.2">
      <c r="B31" t="s">
        <v>152</v>
      </c>
      <c r="C31" s="59">
        <v>50000</v>
      </c>
      <c r="D31" s="59">
        <v>29465.100000000002</v>
      </c>
      <c r="E31" s="59">
        <v>50000</v>
      </c>
      <c r="F31" s="92">
        <v>30872.058525000004</v>
      </c>
      <c r="G31" s="59">
        <v>0</v>
      </c>
      <c r="H31" s="92">
        <v>30872.058525000004</v>
      </c>
      <c r="I31" s="58">
        <v>95</v>
      </c>
      <c r="J31" s="58">
        <f>+H31*I31</f>
        <v>2932845.5598750003</v>
      </c>
      <c r="K31" s="58">
        <f>+J31/1000</f>
        <v>2932.8455598750002</v>
      </c>
    </row>
    <row r="32" spans="1:13" ht="20.25" customHeight="1" x14ac:dyDescent="0.2">
      <c r="A32" s="61" t="s">
        <v>390</v>
      </c>
      <c r="B32" s="61"/>
      <c r="C32" s="62">
        <v>569000</v>
      </c>
      <c r="D32" s="62">
        <v>536203.5</v>
      </c>
      <c r="E32" s="62">
        <v>554143</v>
      </c>
      <c r="F32" s="94">
        <v>550310.98002100014</v>
      </c>
      <c r="G32" s="62">
        <v>9000</v>
      </c>
      <c r="H32" s="62">
        <v>541310.98002100014</v>
      </c>
    </row>
    <row r="33" spans="1:14" ht="20.25" customHeight="1" x14ac:dyDescent="0.2">
      <c r="A33" t="s">
        <v>81</v>
      </c>
      <c r="B33" t="s">
        <v>152</v>
      </c>
      <c r="C33" s="59">
        <v>148841</v>
      </c>
      <c r="D33" s="59">
        <v>148187.54999999999</v>
      </c>
      <c r="E33" s="59">
        <v>143801</v>
      </c>
      <c r="F33" s="92">
        <v>147870.00525000002</v>
      </c>
      <c r="G33" s="59">
        <v>8000</v>
      </c>
      <c r="H33" s="92">
        <v>139870.00525000002</v>
      </c>
      <c r="I33">
        <v>85</v>
      </c>
      <c r="J33" s="58">
        <f>+H33*I33</f>
        <v>11888950.446250001</v>
      </c>
      <c r="K33" s="58">
        <f>+J33/1000</f>
        <v>11888.950446250001</v>
      </c>
    </row>
    <row r="34" spans="1:14" ht="20.25" customHeight="1" x14ac:dyDescent="0.2">
      <c r="B34" t="s">
        <v>111</v>
      </c>
      <c r="C34" s="59">
        <v>25000</v>
      </c>
      <c r="D34" s="59">
        <v>14700</v>
      </c>
      <c r="E34" s="59">
        <v>25000</v>
      </c>
      <c r="F34" s="92">
        <v>15450.82</v>
      </c>
      <c r="G34" s="59">
        <v>2000</v>
      </c>
      <c r="H34" s="92">
        <v>13450.82</v>
      </c>
    </row>
    <row r="35" spans="1:14" ht="20.25" customHeight="1" x14ac:dyDescent="0.2">
      <c r="B35" t="s">
        <v>80</v>
      </c>
      <c r="C35" s="59">
        <v>8000</v>
      </c>
      <c r="D35" s="59">
        <v>8400</v>
      </c>
      <c r="E35" s="59">
        <v>8000</v>
      </c>
      <c r="F35" s="92">
        <v>8745.2199999999993</v>
      </c>
      <c r="G35" s="59">
        <v>0</v>
      </c>
      <c r="H35" s="92">
        <v>8745.2199999999993</v>
      </c>
      <c r="I35" s="58">
        <f>+H34/H35</f>
        <v>1.5380768008123296</v>
      </c>
      <c r="K35" s="59">
        <f>+K33+K31</f>
        <v>14821.796006125001</v>
      </c>
    </row>
    <row r="36" spans="1:14" ht="20.25" customHeight="1" x14ac:dyDescent="0.2">
      <c r="B36" t="s">
        <v>155</v>
      </c>
      <c r="C36" s="59">
        <v>80000</v>
      </c>
      <c r="D36" s="59">
        <v>73500</v>
      </c>
      <c r="E36" s="59">
        <v>80000</v>
      </c>
      <c r="F36" s="92">
        <v>75298.3</v>
      </c>
      <c r="G36" s="59">
        <v>5378.4500000000007</v>
      </c>
      <c r="H36" s="92">
        <v>69919.850000000006</v>
      </c>
      <c r="N36">
        <v>705222</v>
      </c>
    </row>
    <row r="37" spans="1:14" ht="20.25" customHeight="1" x14ac:dyDescent="0.2">
      <c r="A37" s="61" t="s">
        <v>175</v>
      </c>
      <c r="B37" s="61"/>
      <c r="C37" s="62">
        <v>261841</v>
      </c>
      <c r="D37" s="62">
        <v>244787.55</v>
      </c>
      <c r="E37" s="62">
        <v>256801</v>
      </c>
      <c r="F37" s="94">
        <v>247364.34525000001</v>
      </c>
      <c r="G37" s="62">
        <v>15378.45</v>
      </c>
      <c r="H37" s="62">
        <v>231985.89525000003</v>
      </c>
      <c r="I37" s="58">
        <f>+H35*100000</f>
        <v>874521999.99999988</v>
      </c>
    </row>
    <row r="38" spans="1:14" ht="20.25" customHeight="1" x14ac:dyDescent="0.2">
      <c r="A38" t="s">
        <v>128</v>
      </c>
      <c r="B38" t="s">
        <v>113</v>
      </c>
      <c r="C38" s="59">
        <v>36000</v>
      </c>
      <c r="D38" s="59">
        <v>37800</v>
      </c>
      <c r="E38" s="59">
        <v>36000</v>
      </c>
      <c r="F38" s="92">
        <v>38724.840000000004</v>
      </c>
      <c r="G38" s="59">
        <v>17211.04</v>
      </c>
      <c r="H38" s="92">
        <v>21513.800000000003</v>
      </c>
      <c r="N38" s="59">
        <f>+H34+N36</f>
        <v>718672.82</v>
      </c>
    </row>
    <row r="39" spans="1:14" ht="20.25" customHeight="1" x14ac:dyDescent="0.2">
      <c r="B39" t="s">
        <v>111</v>
      </c>
      <c r="C39" s="59">
        <v>5000</v>
      </c>
      <c r="D39" s="59">
        <v>0</v>
      </c>
      <c r="E39" s="59">
        <v>19</v>
      </c>
      <c r="F39" s="92">
        <v>0</v>
      </c>
      <c r="G39" s="59">
        <v>0</v>
      </c>
      <c r="H39" s="92">
        <v>0</v>
      </c>
      <c r="I39">
        <f>+H39*90000</f>
        <v>0</v>
      </c>
    </row>
    <row r="40" spans="1:14" ht="20.25" customHeight="1" x14ac:dyDescent="0.2">
      <c r="B40" t="s">
        <v>80</v>
      </c>
      <c r="C40" s="59">
        <v>3000</v>
      </c>
      <c r="D40" s="59">
        <v>0</v>
      </c>
      <c r="E40" s="59">
        <v>3000</v>
      </c>
      <c r="F40" s="92">
        <v>0</v>
      </c>
      <c r="G40" s="59">
        <v>0</v>
      </c>
      <c r="H40" s="92">
        <v>0</v>
      </c>
    </row>
    <row r="41" spans="1:14" ht="20.25" customHeight="1" x14ac:dyDescent="0.2">
      <c r="B41" t="s">
        <v>115</v>
      </c>
      <c r="C41" s="59">
        <v>40000</v>
      </c>
      <c r="D41" s="59">
        <v>42000</v>
      </c>
      <c r="E41" s="59">
        <v>40000</v>
      </c>
      <c r="F41" s="92">
        <v>43027.600000000006</v>
      </c>
      <c r="G41" s="59">
        <v>0</v>
      </c>
      <c r="H41" s="92">
        <v>43027.600000000006</v>
      </c>
      <c r="I41" s="63"/>
    </row>
    <row r="42" spans="1:14" ht="20.25" customHeight="1" x14ac:dyDescent="0.2">
      <c r="B42" t="s">
        <v>208</v>
      </c>
      <c r="C42" s="59">
        <v>35000</v>
      </c>
      <c r="D42" s="59">
        <v>15750</v>
      </c>
      <c r="E42" s="59">
        <v>30000</v>
      </c>
      <c r="F42" s="92">
        <v>16135.350000000002</v>
      </c>
      <c r="G42" s="59">
        <v>10756.900000000001</v>
      </c>
      <c r="H42" s="92">
        <v>5378.4500000000007</v>
      </c>
      <c r="I42" s="60"/>
    </row>
    <row r="43" spans="1:14" ht="20.25" customHeight="1" x14ac:dyDescent="0.2">
      <c r="B43" t="s">
        <v>355</v>
      </c>
      <c r="C43" s="59">
        <v>5000</v>
      </c>
      <c r="D43" s="59">
        <v>0</v>
      </c>
      <c r="E43" s="59">
        <v>5000</v>
      </c>
      <c r="F43" s="92">
        <v>0</v>
      </c>
      <c r="G43" s="59">
        <v>0</v>
      </c>
      <c r="H43" s="92">
        <v>0</v>
      </c>
      <c r="I43" s="63"/>
      <c r="J43" s="60"/>
    </row>
    <row r="44" spans="1:14" ht="20.25" customHeight="1" x14ac:dyDescent="0.2">
      <c r="B44" t="s">
        <v>765</v>
      </c>
      <c r="C44" s="59">
        <v>5000</v>
      </c>
      <c r="D44" s="59">
        <v>5250</v>
      </c>
      <c r="E44" s="59">
        <v>5000</v>
      </c>
      <c r="F44" s="92">
        <v>5378.4500000000007</v>
      </c>
      <c r="G44" s="59">
        <v>5378.4500000000007</v>
      </c>
      <c r="H44" s="92">
        <v>0</v>
      </c>
      <c r="I44" s="59"/>
    </row>
    <row r="45" spans="1:14" ht="20.25" customHeight="1" x14ac:dyDescent="0.2">
      <c r="A45" s="61" t="s">
        <v>221</v>
      </c>
      <c r="B45" s="61"/>
      <c r="C45" s="62">
        <v>129000</v>
      </c>
      <c r="D45" s="62">
        <v>100800</v>
      </c>
      <c r="E45" s="62">
        <v>119019</v>
      </c>
      <c r="F45" s="94">
        <v>103266.24000000001</v>
      </c>
      <c r="G45" s="62">
        <v>33346.39</v>
      </c>
      <c r="H45" s="62">
        <v>69919.850000000006</v>
      </c>
      <c r="I45" s="65"/>
    </row>
    <row r="46" spans="1:14" ht="20.25" customHeight="1" x14ac:dyDescent="0.2">
      <c r="A46" t="s">
        <v>140</v>
      </c>
      <c r="B46" t="s">
        <v>196</v>
      </c>
      <c r="C46" s="59">
        <v>40000</v>
      </c>
      <c r="D46" s="59">
        <v>0</v>
      </c>
      <c r="E46" s="59">
        <v>40000</v>
      </c>
      <c r="F46" s="92">
        <v>44145.2</v>
      </c>
      <c r="G46" s="59">
        <v>0</v>
      </c>
      <c r="H46" s="92">
        <v>44145.2</v>
      </c>
      <c r="I46" s="60"/>
    </row>
    <row r="47" spans="1:14" ht="20.25" customHeight="1" x14ac:dyDescent="0.2">
      <c r="B47" t="s">
        <v>321</v>
      </c>
      <c r="C47" s="59">
        <v>2000</v>
      </c>
      <c r="D47" s="59">
        <v>0</v>
      </c>
      <c r="E47" s="59">
        <v>2000</v>
      </c>
      <c r="F47" s="92">
        <v>1816.1000000000001</v>
      </c>
      <c r="G47" s="59">
        <v>0</v>
      </c>
      <c r="H47" s="92">
        <v>1816.1000000000001</v>
      </c>
      <c r="I47" s="60"/>
      <c r="J47" s="58"/>
      <c r="K47" s="67"/>
    </row>
    <row r="48" spans="1:14" ht="20.25" customHeight="1" x14ac:dyDescent="0.2">
      <c r="B48" t="s">
        <v>275</v>
      </c>
      <c r="C48" s="59">
        <v>10000</v>
      </c>
      <c r="D48" s="59">
        <v>10500</v>
      </c>
      <c r="E48" s="59">
        <v>10000</v>
      </c>
      <c r="F48" s="92">
        <v>9918.7000000000007</v>
      </c>
      <c r="G48" s="59">
        <v>0</v>
      </c>
      <c r="H48" s="92">
        <v>9918.7000000000007</v>
      </c>
    </row>
    <row r="49" spans="1:8" ht="20.25" customHeight="1" x14ac:dyDescent="0.2">
      <c r="A49" s="61" t="s">
        <v>391</v>
      </c>
      <c r="B49" s="61"/>
      <c r="C49" s="62">
        <v>52000</v>
      </c>
      <c r="D49" s="62">
        <v>10500</v>
      </c>
      <c r="E49" s="62">
        <v>52000</v>
      </c>
      <c r="F49" s="94">
        <v>55880</v>
      </c>
      <c r="G49" s="62">
        <v>0</v>
      </c>
      <c r="H49" s="62">
        <v>55880</v>
      </c>
    </row>
    <row r="50" spans="1:8" ht="20.25" customHeight="1" x14ac:dyDescent="0.2">
      <c r="A50" t="s">
        <v>419</v>
      </c>
      <c r="B50" t="s">
        <v>502</v>
      </c>
      <c r="C50" s="59">
        <v>268368</v>
      </c>
      <c r="D50" s="59">
        <v>259284.90000000002</v>
      </c>
      <c r="E50" s="59">
        <v>252429</v>
      </c>
      <c r="F50" s="92">
        <v>257176.91376300002</v>
      </c>
      <c r="G50" s="59">
        <v>84469</v>
      </c>
      <c r="H50" s="59">
        <v>172707.91376300002</v>
      </c>
    </row>
    <row r="51" spans="1:8" ht="20.25" customHeight="1" x14ac:dyDescent="0.2">
      <c r="A51" s="61" t="s">
        <v>780</v>
      </c>
      <c r="B51" s="61"/>
      <c r="C51" s="62">
        <v>268368</v>
      </c>
      <c r="D51" s="62">
        <v>259284.90000000002</v>
      </c>
      <c r="E51" s="62">
        <v>252429</v>
      </c>
      <c r="F51" s="94">
        <v>257176.91376300002</v>
      </c>
      <c r="G51" s="62">
        <v>84469</v>
      </c>
      <c r="H51" s="62">
        <v>172707.91376300002</v>
      </c>
    </row>
    <row r="52" spans="1:8" ht="20.25" customHeight="1" x14ac:dyDescent="0.2">
      <c r="A52" t="s">
        <v>314</v>
      </c>
      <c r="B52" t="s">
        <v>772</v>
      </c>
      <c r="C52" s="59">
        <v>8000</v>
      </c>
      <c r="D52" s="59">
        <v>8400</v>
      </c>
      <c r="E52" s="59">
        <v>8000</v>
      </c>
      <c r="F52" s="92">
        <v>8605.52</v>
      </c>
      <c r="G52" s="59">
        <v>1037</v>
      </c>
      <c r="H52" s="59">
        <v>7568.52</v>
      </c>
    </row>
    <row r="53" spans="1:8" ht="20.25" customHeight="1" x14ac:dyDescent="0.2">
      <c r="B53" t="s">
        <v>774</v>
      </c>
      <c r="C53" s="59">
        <v>4000</v>
      </c>
      <c r="D53" s="59">
        <v>4200</v>
      </c>
      <c r="E53" s="59">
        <v>4000</v>
      </c>
      <c r="F53" s="92">
        <v>4079.24</v>
      </c>
      <c r="G53" s="59">
        <v>4079.24</v>
      </c>
      <c r="H53" s="59">
        <v>0</v>
      </c>
    </row>
    <row r="54" spans="1:8" ht="20.25" customHeight="1" x14ac:dyDescent="0.2">
      <c r="A54" s="61" t="s">
        <v>424</v>
      </c>
      <c r="B54" s="61"/>
      <c r="C54" s="62">
        <v>12000</v>
      </c>
      <c r="D54" s="62">
        <v>12600</v>
      </c>
      <c r="E54" s="62">
        <v>12000</v>
      </c>
      <c r="F54" s="94">
        <v>12684.76</v>
      </c>
      <c r="G54" s="62">
        <v>5116.24</v>
      </c>
      <c r="H54" s="62">
        <v>7568.52</v>
      </c>
    </row>
    <row r="55" spans="1:8" ht="20.25" customHeight="1" x14ac:dyDescent="0.2">
      <c r="A55" t="s">
        <v>84</v>
      </c>
      <c r="B55" t="s">
        <v>195</v>
      </c>
      <c r="C55" s="59">
        <v>20000</v>
      </c>
      <c r="D55" s="59">
        <v>21000</v>
      </c>
      <c r="E55" s="59">
        <v>20000</v>
      </c>
      <c r="F55" s="92">
        <v>19837.400000000001</v>
      </c>
      <c r="G55" s="59">
        <v>0</v>
      </c>
      <c r="H55" s="92">
        <v>19837.400000000001</v>
      </c>
    </row>
    <row r="56" spans="1:8" ht="20.25" customHeight="1" x14ac:dyDescent="0.2">
      <c r="B56" t="s">
        <v>207</v>
      </c>
      <c r="C56" s="59">
        <v>5000</v>
      </c>
      <c r="D56" s="59">
        <v>5250</v>
      </c>
      <c r="E56" s="59">
        <v>5000</v>
      </c>
      <c r="F56" s="92">
        <v>4679.9500000000007</v>
      </c>
      <c r="G56" s="59">
        <v>4679.9500000000007</v>
      </c>
      <c r="H56" s="92">
        <v>0</v>
      </c>
    </row>
    <row r="57" spans="1:8" ht="20.25" customHeight="1" x14ac:dyDescent="0.2">
      <c r="B57" t="s">
        <v>282</v>
      </c>
      <c r="C57" s="59">
        <v>5000</v>
      </c>
      <c r="D57" s="59">
        <v>5250</v>
      </c>
      <c r="E57" s="59">
        <v>5000</v>
      </c>
      <c r="F57" s="92">
        <v>5518.15</v>
      </c>
      <c r="G57" s="59">
        <v>5518.15</v>
      </c>
      <c r="H57" s="92">
        <v>0</v>
      </c>
    </row>
    <row r="58" spans="1:8" ht="20.25" customHeight="1" x14ac:dyDescent="0.2">
      <c r="B58" t="s">
        <v>325</v>
      </c>
      <c r="C58" s="59">
        <v>7000</v>
      </c>
      <c r="D58" s="59">
        <v>7350</v>
      </c>
      <c r="E58" s="59">
        <v>7000</v>
      </c>
      <c r="F58" s="92">
        <v>6943.09</v>
      </c>
      <c r="G58" s="59">
        <v>0</v>
      </c>
      <c r="H58" s="92">
        <v>6943.09</v>
      </c>
    </row>
    <row r="59" spans="1:8" ht="20.25" customHeight="1" x14ac:dyDescent="0.2">
      <c r="B59" t="s">
        <v>349</v>
      </c>
      <c r="C59" s="59">
        <v>5000</v>
      </c>
      <c r="D59" s="59">
        <v>5250</v>
      </c>
      <c r="E59" s="59">
        <v>5000</v>
      </c>
      <c r="F59" s="92">
        <v>4959.3500000000004</v>
      </c>
      <c r="G59" s="59">
        <v>0</v>
      </c>
      <c r="H59" s="92">
        <v>4959.3500000000004</v>
      </c>
    </row>
    <row r="60" spans="1:8" ht="20.25" customHeight="1" x14ac:dyDescent="0.2">
      <c r="B60" t="s">
        <v>266</v>
      </c>
      <c r="C60" s="59">
        <v>10000</v>
      </c>
      <c r="D60" s="59">
        <v>10500</v>
      </c>
      <c r="E60" s="59">
        <v>10000</v>
      </c>
      <c r="F60" s="92">
        <v>9918.7000000000007</v>
      </c>
      <c r="G60" s="59">
        <v>5553</v>
      </c>
      <c r="H60" s="92">
        <v>4365.7000000000007</v>
      </c>
    </row>
    <row r="61" spans="1:8" ht="20.25" customHeight="1" x14ac:dyDescent="0.2">
      <c r="A61" s="61" t="s">
        <v>392</v>
      </c>
      <c r="B61" s="61"/>
      <c r="C61" s="62">
        <v>52000</v>
      </c>
      <c r="D61" s="62">
        <v>54600</v>
      </c>
      <c r="E61" s="62">
        <v>52000</v>
      </c>
      <c r="F61" s="94">
        <v>51856.639999999999</v>
      </c>
      <c r="G61" s="62">
        <v>15751.1</v>
      </c>
      <c r="H61" s="62">
        <v>36105.540000000008</v>
      </c>
    </row>
    <row r="62" spans="1:8" ht="20.25" customHeight="1" x14ac:dyDescent="0.2">
      <c r="A62" t="s">
        <v>85</v>
      </c>
      <c r="B62" t="s">
        <v>207</v>
      </c>
      <c r="C62" s="59">
        <v>4000</v>
      </c>
      <c r="D62" s="59">
        <v>4200</v>
      </c>
      <c r="E62" s="59">
        <v>4000</v>
      </c>
      <c r="F62" s="92">
        <v>4749.8</v>
      </c>
      <c r="G62" s="59">
        <v>2306</v>
      </c>
      <c r="H62" s="92">
        <v>2443.8000000000002</v>
      </c>
    </row>
    <row r="63" spans="1:8" ht="20.25" customHeight="1" x14ac:dyDescent="0.2">
      <c r="B63" t="s">
        <v>150</v>
      </c>
      <c r="C63" s="59">
        <v>4563</v>
      </c>
      <c r="D63" s="59">
        <v>0</v>
      </c>
      <c r="E63" s="59">
        <v>4563</v>
      </c>
      <c r="F63" s="92">
        <v>5163.3539099999998</v>
      </c>
      <c r="G63" s="59">
        <v>0</v>
      </c>
      <c r="H63" s="92">
        <v>5163.3539099999998</v>
      </c>
    </row>
    <row r="64" spans="1:8" ht="20.25" customHeight="1" x14ac:dyDescent="0.2">
      <c r="A64" s="61" t="s">
        <v>235</v>
      </c>
      <c r="B64" s="61"/>
      <c r="C64" s="62">
        <v>8563</v>
      </c>
      <c r="D64" s="62">
        <v>4200</v>
      </c>
      <c r="E64" s="62">
        <v>8563</v>
      </c>
      <c r="F64" s="94">
        <v>9913.1539100000009</v>
      </c>
      <c r="G64" s="62">
        <v>2306</v>
      </c>
      <c r="H64" s="62">
        <v>7607.15391</v>
      </c>
    </row>
    <row r="65" spans="1:8" ht="20.25" customHeight="1" x14ac:dyDescent="0.2">
      <c r="A65" t="s">
        <v>166</v>
      </c>
      <c r="B65" t="s">
        <v>229</v>
      </c>
      <c r="C65" s="59">
        <v>10000</v>
      </c>
      <c r="D65" s="59">
        <v>7350</v>
      </c>
      <c r="E65" s="59">
        <v>7000</v>
      </c>
      <c r="F65" s="92">
        <v>8703.31</v>
      </c>
      <c r="G65" s="59">
        <v>0</v>
      </c>
      <c r="H65" s="59">
        <v>8703.31</v>
      </c>
    </row>
    <row r="66" spans="1:8" ht="20.25" customHeight="1" x14ac:dyDescent="0.2">
      <c r="A66" s="61" t="s">
        <v>823</v>
      </c>
      <c r="B66" s="61"/>
      <c r="C66" s="62">
        <v>10000</v>
      </c>
      <c r="D66" s="62">
        <v>7350</v>
      </c>
      <c r="E66" s="62">
        <v>7000</v>
      </c>
      <c r="F66" s="94">
        <v>8703.31</v>
      </c>
      <c r="G66" s="62">
        <v>0</v>
      </c>
      <c r="H66" s="62">
        <v>8703.31</v>
      </c>
    </row>
    <row r="67" spans="1:8" ht="20.25" customHeight="1" x14ac:dyDescent="0.2">
      <c r="A67" t="s">
        <v>257</v>
      </c>
      <c r="B67" t="s">
        <v>113</v>
      </c>
      <c r="C67" s="59">
        <v>10000</v>
      </c>
      <c r="D67" s="59">
        <v>0</v>
      </c>
      <c r="E67" s="59">
        <v>10000</v>
      </c>
      <c r="F67" s="92">
        <v>12433.3</v>
      </c>
      <c r="G67" s="59">
        <v>6278</v>
      </c>
      <c r="H67" s="59">
        <v>6155.2999999999993</v>
      </c>
    </row>
    <row r="68" spans="1:8" ht="20.25" customHeight="1" x14ac:dyDescent="0.2">
      <c r="A68" s="61" t="s">
        <v>267</v>
      </c>
      <c r="B68" s="61"/>
      <c r="C68" s="62">
        <v>10000</v>
      </c>
      <c r="D68" s="62">
        <v>0</v>
      </c>
      <c r="E68" s="62">
        <v>10000</v>
      </c>
      <c r="F68" s="94">
        <v>12433.3</v>
      </c>
      <c r="G68" s="62">
        <v>6278</v>
      </c>
      <c r="H68" s="62">
        <v>6155.2999999999993</v>
      </c>
    </row>
    <row r="69" spans="1:8" ht="20.25" customHeight="1" x14ac:dyDescent="0.2">
      <c r="A69" t="s">
        <v>89</v>
      </c>
      <c r="B69" t="s">
        <v>113</v>
      </c>
      <c r="C69" s="59">
        <v>101000</v>
      </c>
      <c r="D69" s="59">
        <v>90459.6</v>
      </c>
      <c r="E69" s="59">
        <v>97152</v>
      </c>
      <c r="F69" s="92">
        <v>120791.99616</v>
      </c>
      <c r="G69" s="59">
        <v>45818.630000000005</v>
      </c>
      <c r="H69" s="92">
        <v>74973.36615999999</v>
      </c>
    </row>
    <row r="70" spans="1:8" ht="20.25" customHeight="1" x14ac:dyDescent="0.2">
      <c r="A70" s="61" t="s">
        <v>222</v>
      </c>
      <c r="B70" s="61"/>
      <c r="C70" s="62">
        <v>101000</v>
      </c>
      <c r="D70" s="62">
        <v>90459.6</v>
      </c>
      <c r="E70" s="62">
        <v>97152</v>
      </c>
      <c r="F70" s="94">
        <v>120791.99616</v>
      </c>
      <c r="G70" s="62">
        <v>45818.630000000005</v>
      </c>
      <c r="H70" s="62">
        <v>74973.36615999999</v>
      </c>
    </row>
    <row r="71" spans="1:8" ht="20.25" customHeight="1" x14ac:dyDescent="0.2">
      <c r="A71" t="s">
        <v>137</v>
      </c>
      <c r="B71" t="s">
        <v>113</v>
      </c>
      <c r="C71" s="59">
        <v>20000</v>
      </c>
      <c r="D71" s="59">
        <v>0</v>
      </c>
      <c r="E71" s="59">
        <v>20000</v>
      </c>
      <c r="F71" s="92">
        <v>27101.800000000003</v>
      </c>
      <c r="G71" s="59">
        <v>0</v>
      </c>
      <c r="H71" s="59">
        <v>27101.800000000003</v>
      </c>
    </row>
    <row r="72" spans="1:8" ht="20.25" customHeight="1" x14ac:dyDescent="0.2">
      <c r="B72" t="s">
        <v>167</v>
      </c>
      <c r="C72" s="59">
        <v>50000</v>
      </c>
      <c r="D72" s="59">
        <v>52500</v>
      </c>
      <c r="E72" s="59">
        <v>50000</v>
      </c>
      <c r="F72" s="92">
        <v>59372.5</v>
      </c>
      <c r="G72" s="59">
        <v>4036</v>
      </c>
      <c r="H72" s="59">
        <v>55336.5</v>
      </c>
    </row>
    <row r="73" spans="1:8" ht="20.25" customHeight="1" x14ac:dyDescent="0.2">
      <c r="A73" s="61" t="s">
        <v>394</v>
      </c>
      <c r="B73" s="61"/>
      <c r="C73" s="62">
        <v>70000</v>
      </c>
      <c r="D73" s="62">
        <v>52500</v>
      </c>
      <c r="E73" s="62">
        <v>70000</v>
      </c>
      <c r="F73" s="94">
        <v>86474.3</v>
      </c>
      <c r="G73" s="62">
        <v>4036</v>
      </c>
      <c r="H73" s="62">
        <v>82438.3</v>
      </c>
    </row>
    <row r="74" spans="1:8" ht="20.25" customHeight="1" x14ac:dyDescent="0.2">
      <c r="A74" t="s">
        <v>584</v>
      </c>
      <c r="B74" t="s">
        <v>266</v>
      </c>
      <c r="C74" s="59">
        <v>10000</v>
      </c>
      <c r="D74" s="59">
        <v>10500</v>
      </c>
      <c r="E74" s="59">
        <v>10000</v>
      </c>
      <c r="F74" s="92">
        <v>9918.7000000000007</v>
      </c>
      <c r="G74" s="59">
        <v>6043</v>
      </c>
      <c r="H74" s="59">
        <v>3875.7000000000007</v>
      </c>
    </row>
    <row r="75" spans="1:8" ht="20.25" customHeight="1" x14ac:dyDescent="0.2">
      <c r="A75" s="61" t="s">
        <v>781</v>
      </c>
      <c r="B75" s="61"/>
      <c r="C75" s="62">
        <v>10000</v>
      </c>
      <c r="D75" s="62">
        <v>10500</v>
      </c>
      <c r="E75" s="62">
        <v>10000</v>
      </c>
      <c r="F75" s="94">
        <v>9918.7000000000007</v>
      </c>
      <c r="G75" s="62">
        <v>6043</v>
      </c>
      <c r="H75" s="62">
        <v>3875.7000000000007</v>
      </c>
    </row>
    <row r="76" spans="1:8" ht="20.25" customHeight="1" x14ac:dyDescent="0.2">
      <c r="A76" t="s">
        <v>202</v>
      </c>
      <c r="B76" t="s">
        <v>769</v>
      </c>
      <c r="C76" s="59">
        <v>5000</v>
      </c>
      <c r="D76" s="59">
        <v>5250</v>
      </c>
      <c r="E76" s="59">
        <v>5000</v>
      </c>
      <c r="F76" s="92">
        <v>5099.05</v>
      </c>
      <c r="G76" s="59">
        <v>5099.05</v>
      </c>
      <c r="H76" s="59">
        <v>0</v>
      </c>
    </row>
    <row r="77" spans="1:8" ht="20.25" customHeight="1" x14ac:dyDescent="0.2">
      <c r="A77" s="61" t="s">
        <v>459</v>
      </c>
      <c r="B77" s="61"/>
      <c r="C77" s="62">
        <v>5000</v>
      </c>
      <c r="D77" s="62">
        <v>5250</v>
      </c>
      <c r="E77" s="62">
        <v>5000</v>
      </c>
      <c r="F77" s="94">
        <v>5099.05</v>
      </c>
      <c r="G77" s="62">
        <v>5099.05</v>
      </c>
      <c r="H77" s="62">
        <v>0</v>
      </c>
    </row>
    <row r="78" spans="1:8" ht="20.25" customHeight="1" x14ac:dyDescent="0.2">
      <c r="A78" t="s">
        <v>97</v>
      </c>
      <c r="C78" s="59">
        <v>2398852</v>
      </c>
      <c r="D78" s="59">
        <v>2153519.5500000003</v>
      </c>
      <c r="E78" s="59">
        <v>2341187</v>
      </c>
      <c r="F78" s="92">
        <v>2217050.220704</v>
      </c>
      <c r="G78" s="59">
        <v>293481.66679999995</v>
      </c>
      <c r="H78" s="59">
        <v>1923568.5539040004</v>
      </c>
    </row>
    <row r="79" spans="1:8" ht="20.25" customHeight="1" x14ac:dyDescent="0.2">
      <c r="C79"/>
    </row>
    <row r="80" spans="1:8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opLeftCell="A4" zoomScale="80" zoomScaleNormal="80" workbookViewId="0">
      <selection activeCell="G25" sqref="G25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173</v>
      </c>
    </row>
    <row r="3" spans="1:13" x14ac:dyDescent="0.2">
      <c r="A3" s="57" t="s">
        <v>29</v>
      </c>
      <c r="B3" t="s">
        <v>173</v>
      </c>
    </row>
    <row r="4" spans="1:13" x14ac:dyDescent="0.2">
      <c r="A4" s="57" t="s">
        <v>42</v>
      </c>
      <c r="B4" t="s">
        <v>191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171</v>
      </c>
      <c r="C6" t="s">
        <v>181</v>
      </c>
      <c r="D6" t="s">
        <v>174</v>
      </c>
      <c r="E6" t="s">
        <v>192</v>
      </c>
      <c r="F6" t="s">
        <v>176</v>
      </c>
      <c r="G6" t="s">
        <v>154</v>
      </c>
    </row>
    <row r="7" spans="1:13" ht="20.25" customHeight="1" x14ac:dyDescent="0.2">
      <c r="A7" t="s">
        <v>165</v>
      </c>
      <c r="B7" s="59">
        <v>10000</v>
      </c>
      <c r="C7" s="59">
        <v>10500</v>
      </c>
      <c r="D7" s="59">
        <v>10000</v>
      </c>
      <c r="E7" s="92">
        <v>6565.9000000000005</v>
      </c>
      <c r="F7" s="59">
        <v>6565.9000000000005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757</v>
      </c>
      <c r="B8" s="59">
        <v>10000</v>
      </c>
      <c r="C8" s="59">
        <v>10500</v>
      </c>
      <c r="D8" s="59">
        <v>10000</v>
      </c>
      <c r="E8" s="92">
        <v>7404.0999999999995</v>
      </c>
      <c r="F8" s="59">
        <v>4589</v>
      </c>
      <c r="G8" s="59">
        <v>2815.0999999999995</v>
      </c>
      <c r="H8" s="59">
        <f t="shared" ref="H8:H28" si="0">+J8-I8</f>
        <v>2815.0999999999995</v>
      </c>
      <c r="J8" s="59">
        <f t="shared" ref="J8:J28" si="1">G8</f>
        <v>2815.0999999999995</v>
      </c>
    </row>
    <row r="9" spans="1:13" ht="20.25" customHeight="1" x14ac:dyDescent="0.2">
      <c r="A9" t="s">
        <v>143</v>
      </c>
      <c r="B9" s="59">
        <v>10000</v>
      </c>
      <c r="C9" s="59">
        <v>10500</v>
      </c>
      <c r="D9" s="59">
        <v>10000</v>
      </c>
      <c r="E9" s="92">
        <v>7404.0999999999995</v>
      </c>
      <c r="F9" s="59">
        <v>7404.0999999999995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144</v>
      </c>
      <c r="B10" s="59">
        <v>15000</v>
      </c>
      <c r="C10" s="59">
        <v>15750</v>
      </c>
      <c r="D10" s="59">
        <v>15000</v>
      </c>
      <c r="E10" s="92">
        <v>13201.65</v>
      </c>
      <c r="F10" s="59">
        <v>12070</v>
      </c>
      <c r="G10" s="59">
        <v>1131.6499999999996</v>
      </c>
      <c r="H10" s="59">
        <f t="shared" si="0"/>
        <v>1131.6499999999996</v>
      </c>
      <c r="J10" s="59">
        <f t="shared" si="1"/>
        <v>1131.6499999999996</v>
      </c>
    </row>
    <row r="11" spans="1:13" ht="20.25" customHeight="1" x14ac:dyDescent="0.2">
      <c r="A11" t="s">
        <v>148</v>
      </c>
      <c r="B11" s="59">
        <v>10000</v>
      </c>
      <c r="C11" s="59">
        <v>10500</v>
      </c>
      <c r="D11" s="59">
        <v>10000</v>
      </c>
      <c r="E11" s="92">
        <v>8801.1</v>
      </c>
      <c r="F11" s="59">
        <v>0</v>
      </c>
      <c r="G11" s="59">
        <v>8801.1</v>
      </c>
      <c r="H11" s="59">
        <f t="shared" si="0"/>
        <v>8801.1</v>
      </c>
      <c r="J11" s="59">
        <f t="shared" si="1"/>
        <v>8801.1</v>
      </c>
    </row>
    <row r="12" spans="1:13" ht="20.25" customHeight="1" x14ac:dyDescent="0.2">
      <c r="A12" t="s">
        <v>197</v>
      </c>
      <c r="B12" s="59">
        <v>550000</v>
      </c>
      <c r="C12" s="59">
        <v>498750</v>
      </c>
      <c r="D12" s="59">
        <v>545000</v>
      </c>
      <c r="E12" s="92">
        <v>464292.95000000007</v>
      </c>
      <c r="F12" s="59">
        <v>7603.75</v>
      </c>
      <c r="G12" s="92">
        <v>456689.20000000007</v>
      </c>
      <c r="H12" s="59">
        <f t="shared" si="0"/>
        <v>456689.20000000007</v>
      </c>
      <c r="J12" s="59">
        <f t="shared" si="1"/>
        <v>456689.20000000007</v>
      </c>
      <c r="K12" s="58">
        <v>40000</v>
      </c>
      <c r="L12" s="58">
        <f>+K5*K12</f>
        <v>360000</v>
      </c>
      <c r="M12" s="59">
        <f>+L12-J12</f>
        <v>-96689.20000000007</v>
      </c>
    </row>
    <row r="13" spans="1:13" ht="20.25" customHeight="1" x14ac:dyDescent="0.2">
      <c r="A13" t="s">
        <v>116</v>
      </c>
      <c r="B13" s="59">
        <v>10080</v>
      </c>
      <c r="C13" s="59">
        <v>10584</v>
      </c>
      <c r="D13" s="59">
        <v>10080</v>
      </c>
      <c r="E13" s="92">
        <v>9998.0495999999985</v>
      </c>
      <c r="F13" s="59">
        <v>8000.0247999999992</v>
      </c>
      <c r="G13" s="59">
        <v>1998.0247999999992</v>
      </c>
      <c r="H13" s="59">
        <f t="shared" si="0"/>
        <v>1998.0247999999992</v>
      </c>
      <c r="J13" s="59">
        <f t="shared" si="1"/>
        <v>1998.0247999999992</v>
      </c>
      <c r="K13" s="58">
        <v>14000</v>
      </c>
      <c r="L13" s="58">
        <f>+K13*K5</f>
        <v>126000</v>
      </c>
      <c r="M13" s="59">
        <f>+L13-J13</f>
        <v>124001.9752</v>
      </c>
    </row>
    <row r="14" spans="1:13" ht="20.25" customHeight="1" x14ac:dyDescent="0.2">
      <c r="A14" t="s">
        <v>190</v>
      </c>
      <c r="B14" s="59">
        <v>210000</v>
      </c>
      <c r="C14" s="59">
        <v>186900</v>
      </c>
      <c r="D14" s="59">
        <v>210000</v>
      </c>
      <c r="E14" s="92">
        <v>155424.63199999998</v>
      </c>
      <c r="F14" s="59">
        <v>6923.5320000000002</v>
      </c>
      <c r="G14" s="92">
        <v>148501.1</v>
      </c>
      <c r="H14" s="59">
        <f t="shared" si="0"/>
        <v>148501.1</v>
      </c>
      <c r="J14" s="59">
        <f t="shared" si="1"/>
        <v>148501.1</v>
      </c>
      <c r="K14" s="58"/>
      <c r="L14" s="58"/>
    </row>
    <row r="15" spans="1:13" ht="20.25" customHeight="1" x14ac:dyDescent="0.2">
      <c r="A15" t="s">
        <v>323</v>
      </c>
      <c r="B15" s="59">
        <v>10000</v>
      </c>
      <c r="C15" s="59">
        <v>10500</v>
      </c>
      <c r="D15" s="59">
        <v>10000</v>
      </c>
      <c r="E15" s="92">
        <v>7683.5000000000009</v>
      </c>
      <c r="F15" s="59">
        <v>7683.5000000000009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151</v>
      </c>
      <c r="B16" s="59">
        <v>5000</v>
      </c>
      <c r="C16" s="59">
        <v>0</v>
      </c>
      <c r="D16" s="59">
        <v>5000</v>
      </c>
      <c r="E16" s="92">
        <v>4400.55</v>
      </c>
      <c r="F16" s="59">
        <v>0</v>
      </c>
      <c r="G16" s="59">
        <v>4400.55</v>
      </c>
      <c r="H16" s="59">
        <f t="shared" si="0"/>
        <v>4400.55</v>
      </c>
      <c r="J16" s="59">
        <f t="shared" si="1"/>
        <v>4400.55</v>
      </c>
    </row>
    <row r="17" spans="1:13" ht="20.25" customHeight="1" x14ac:dyDescent="0.2">
      <c r="A17" t="s">
        <v>82</v>
      </c>
      <c r="B17" s="59">
        <v>569000</v>
      </c>
      <c r="C17" s="59">
        <v>536203.5</v>
      </c>
      <c r="D17" s="59">
        <v>554143</v>
      </c>
      <c r="E17" s="92">
        <v>550310.98002100002</v>
      </c>
      <c r="F17" s="59">
        <v>9000</v>
      </c>
      <c r="G17" s="92">
        <v>541310.98002100002</v>
      </c>
      <c r="H17" s="59">
        <f t="shared" si="0"/>
        <v>541310.98002100002</v>
      </c>
      <c r="J17" s="59">
        <f t="shared" si="1"/>
        <v>541310.98002100002</v>
      </c>
    </row>
    <row r="18" spans="1:13" ht="20.25" customHeight="1" x14ac:dyDescent="0.2">
      <c r="A18" t="s">
        <v>81</v>
      </c>
      <c r="B18" s="59">
        <v>261841</v>
      </c>
      <c r="C18" s="59">
        <v>244787.55</v>
      </c>
      <c r="D18" s="59">
        <v>256801</v>
      </c>
      <c r="E18" s="92">
        <v>247364.34525000001</v>
      </c>
      <c r="F18" s="59">
        <v>15378.45</v>
      </c>
      <c r="G18" s="92">
        <v>231985.89525000003</v>
      </c>
      <c r="H18" s="59">
        <f t="shared" si="0"/>
        <v>231985.89525000003</v>
      </c>
      <c r="J18" s="59">
        <f t="shared" si="1"/>
        <v>231985.89525000003</v>
      </c>
    </row>
    <row r="19" spans="1:13" ht="20.25" customHeight="1" x14ac:dyDescent="0.2">
      <c r="A19" t="s">
        <v>128</v>
      </c>
      <c r="B19" s="59">
        <v>129000</v>
      </c>
      <c r="C19" s="59">
        <v>100800</v>
      </c>
      <c r="D19" s="59">
        <v>119019</v>
      </c>
      <c r="E19" s="92">
        <v>103266.24000000001</v>
      </c>
      <c r="F19" s="59">
        <v>33346.39</v>
      </c>
      <c r="G19" s="92">
        <v>69919.850000000006</v>
      </c>
      <c r="H19" s="59">
        <v>0</v>
      </c>
      <c r="I19" s="59">
        <v>54000</v>
      </c>
      <c r="J19" s="59">
        <f t="shared" si="1"/>
        <v>69919.850000000006</v>
      </c>
    </row>
    <row r="20" spans="1:13" ht="20.25" customHeight="1" x14ac:dyDescent="0.2">
      <c r="A20" t="s">
        <v>140</v>
      </c>
      <c r="B20" s="59">
        <v>52000</v>
      </c>
      <c r="C20" s="59">
        <v>10500</v>
      </c>
      <c r="D20" s="59">
        <v>52000</v>
      </c>
      <c r="E20" s="92">
        <v>55880</v>
      </c>
      <c r="F20" s="59">
        <v>0</v>
      </c>
      <c r="G20" s="92">
        <v>55880</v>
      </c>
      <c r="H20" s="59">
        <f t="shared" si="0"/>
        <v>55880</v>
      </c>
      <c r="J20" s="59">
        <f t="shared" si="1"/>
        <v>55880</v>
      </c>
    </row>
    <row r="21" spans="1:13" ht="20.25" customHeight="1" x14ac:dyDescent="0.2">
      <c r="A21" t="s">
        <v>419</v>
      </c>
      <c r="B21" s="59">
        <v>268368</v>
      </c>
      <c r="C21" s="59">
        <v>259284.90000000002</v>
      </c>
      <c r="D21" s="59">
        <v>252429</v>
      </c>
      <c r="E21" s="92">
        <v>257176.91376300002</v>
      </c>
      <c r="F21" s="59">
        <v>84469</v>
      </c>
      <c r="G21" s="59">
        <v>172707.91376300002</v>
      </c>
      <c r="H21" s="59">
        <f t="shared" si="0"/>
        <v>172707.91376300002</v>
      </c>
      <c r="J21" s="59">
        <f t="shared" si="1"/>
        <v>172707.91376300002</v>
      </c>
    </row>
    <row r="22" spans="1:13" ht="20.25" customHeight="1" x14ac:dyDescent="0.2">
      <c r="A22" t="s">
        <v>314</v>
      </c>
      <c r="B22" s="59">
        <v>12000</v>
      </c>
      <c r="C22" s="59">
        <v>12600</v>
      </c>
      <c r="D22" s="59">
        <v>12000</v>
      </c>
      <c r="E22" s="92">
        <v>12684.76</v>
      </c>
      <c r="F22" s="59">
        <v>5116.24</v>
      </c>
      <c r="G22" s="59">
        <v>7568.52</v>
      </c>
      <c r="H22" s="59">
        <f t="shared" si="0"/>
        <v>7568.52</v>
      </c>
      <c r="J22" s="59">
        <f t="shared" si="1"/>
        <v>7568.52</v>
      </c>
    </row>
    <row r="23" spans="1:13" ht="20.25" customHeight="1" x14ac:dyDescent="0.2">
      <c r="A23" t="s">
        <v>84</v>
      </c>
      <c r="B23" s="59">
        <v>52000</v>
      </c>
      <c r="C23" s="59">
        <v>54600</v>
      </c>
      <c r="D23" s="59">
        <v>52000</v>
      </c>
      <c r="E23" s="92">
        <v>51856.640000000007</v>
      </c>
      <c r="F23" s="59">
        <v>15751.1</v>
      </c>
      <c r="G23" s="92">
        <v>36105.54</v>
      </c>
      <c r="H23" s="59">
        <f t="shared" si="0"/>
        <v>36105.54</v>
      </c>
      <c r="J23" s="59">
        <f t="shared" si="1"/>
        <v>36105.54</v>
      </c>
    </row>
    <row r="24" spans="1:13" ht="20.25" customHeight="1" x14ac:dyDescent="0.2">
      <c r="A24" t="s">
        <v>85</v>
      </c>
      <c r="B24" s="59">
        <v>8563</v>
      </c>
      <c r="C24" s="59">
        <v>4200</v>
      </c>
      <c r="D24" s="59">
        <v>8563</v>
      </c>
      <c r="E24" s="92">
        <v>9913.1539100000009</v>
      </c>
      <c r="F24" s="59">
        <v>2306</v>
      </c>
      <c r="G24" s="92">
        <v>7607.15391</v>
      </c>
      <c r="H24" s="59">
        <f t="shared" si="0"/>
        <v>7607.15391</v>
      </c>
      <c r="J24" s="59">
        <f t="shared" si="1"/>
        <v>7607.15391</v>
      </c>
    </row>
    <row r="25" spans="1:13" ht="20.25" customHeight="1" x14ac:dyDescent="0.2">
      <c r="A25" t="s">
        <v>166</v>
      </c>
      <c r="B25" s="59">
        <v>10000</v>
      </c>
      <c r="C25" s="59">
        <v>7350</v>
      </c>
      <c r="D25" s="59">
        <v>7000</v>
      </c>
      <c r="E25" s="92">
        <v>8703.31</v>
      </c>
      <c r="F25" s="59">
        <v>0</v>
      </c>
      <c r="G25" s="59">
        <v>8703.31</v>
      </c>
      <c r="H25" s="59">
        <f t="shared" si="0"/>
        <v>8703.31</v>
      </c>
      <c r="J25" s="59">
        <f t="shared" si="1"/>
        <v>8703.31</v>
      </c>
    </row>
    <row r="26" spans="1:13" ht="20.25" customHeight="1" x14ac:dyDescent="0.2">
      <c r="A26" t="s">
        <v>257</v>
      </c>
      <c r="B26" s="59">
        <v>10000</v>
      </c>
      <c r="C26" s="59">
        <v>0</v>
      </c>
      <c r="D26" s="59">
        <v>10000</v>
      </c>
      <c r="E26" s="92">
        <v>12433.3</v>
      </c>
      <c r="F26" s="59">
        <v>6278</v>
      </c>
      <c r="G26" s="59">
        <v>6155.2999999999993</v>
      </c>
      <c r="H26" s="59">
        <f t="shared" si="0"/>
        <v>6155.2999999999993</v>
      </c>
      <c r="J26" s="59">
        <f t="shared" si="1"/>
        <v>6155.2999999999993</v>
      </c>
    </row>
    <row r="27" spans="1:13" ht="20.25" customHeight="1" x14ac:dyDescent="0.2">
      <c r="A27" t="s">
        <v>89</v>
      </c>
      <c r="B27" s="59">
        <v>101000</v>
      </c>
      <c r="C27" s="59">
        <v>90459.6</v>
      </c>
      <c r="D27" s="59">
        <v>97152</v>
      </c>
      <c r="E27" s="92">
        <v>120791.99616</v>
      </c>
      <c r="F27" s="59">
        <v>45818.630000000005</v>
      </c>
      <c r="G27" s="92">
        <v>74973.36615999999</v>
      </c>
      <c r="H27" s="59">
        <f t="shared" si="0"/>
        <v>74973.36615999999</v>
      </c>
      <c r="J27" s="59">
        <f t="shared" si="1"/>
        <v>74973.36615999999</v>
      </c>
    </row>
    <row r="28" spans="1:13" ht="20.25" customHeight="1" x14ac:dyDescent="0.2">
      <c r="A28" t="s">
        <v>137</v>
      </c>
      <c r="B28" s="59">
        <v>70000</v>
      </c>
      <c r="C28" s="59">
        <v>52500</v>
      </c>
      <c r="D28" s="59">
        <v>70000</v>
      </c>
      <c r="E28" s="92">
        <v>86474.3</v>
      </c>
      <c r="F28" s="59">
        <v>4036</v>
      </c>
      <c r="G28" s="59">
        <v>82438.3</v>
      </c>
      <c r="H28" s="59">
        <f t="shared" si="0"/>
        <v>82438.3</v>
      </c>
      <c r="J28" s="59">
        <f t="shared" si="1"/>
        <v>82438.3</v>
      </c>
      <c r="M28" s="59">
        <f>+GETPIVOTDATA("ผลรวม ของ ใช้",$A$6)+H29+H33</f>
        <v>4156823.2246080004</v>
      </c>
    </row>
    <row r="29" spans="1:13" ht="20.25" customHeight="1" x14ac:dyDescent="0.2">
      <c r="A29" t="s">
        <v>584</v>
      </c>
      <c r="B29" s="59">
        <v>10000</v>
      </c>
      <c r="C29" s="59">
        <v>10500</v>
      </c>
      <c r="D29" s="59">
        <v>10000</v>
      </c>
      <c r="E29" s="92">
        <v>9918.7000000000007</v>
      </c>
      <c r="F29" s="59">
        <v>6043</v>
      </c>
      <c r="G29" s="59">
        <v>3875.7000000000007</v>
      </c>
      <c r="H29" s="59">
        <f>SUM(H7:H28)</f>
        <v>1849773.0039040004</v>
      </c>
      <c r="I29" s="59">
        <f t="shared" ref="I29:J29" si="2">SUM(I7:I28)</f>
        <v>54000</v>
      </c>
      <c r="J29" s="59">
        <f t="shared" si="2"/>
        <v>1919692.8539040005</v>
      </c>
    </row>
    <row r="30" spans="1:13" ht="20.25" customHeight="1" x14ac:dyDescent="0.2">
      <c r="A30" t="s">
        <v>202</v>
      </c>
      <c r="B30" s="59">
        <v>5000</v>
      </c>
      <c r="C30" s="59">
        <v>5250</v>
      </c>
      <c r="D30" s="59">
        <v>5000</v>
      </c>
      <c r="E30" s="92">
        <v>5099.05</v>
      </c>
      <c r="F30" s="59">
        <v>5099.05</v>
      </c>
      <c r="G30" s="59">
        <v>0</v>
      </c>
    </row>
    <row r="31" spans="1:13" ht="20.25" customHeight="1" x14ac:dyDescent="0.2">
      <c r="A31" t="s">
        <v>97</v>
      </c>
      <c r="B31" s="59">
        <v>2398852</v>
      </c>
      <c r="C31" s="59">
        <v>2153519.5500000003</v>
      </c>
      <c r="D31" s="59">
        <v>2341187</v>
      </c>
      <c r="E31" s="92">
        <v>2217050.220704</v>
      </c>
      <c r="F31" s="59">
        <v>293481.66679999995</v>
      </c>
      <c r="G31" s="59">
        <v>1923568.5539040004</v>
      </c>
    </row>
    <row r="32" spans="1:13" ht="20.25" customHeight="1" x14ac:dyDescent="0.2">
      <c r="C32"/>
      <c r="H32" s="59">
        <f>+H26</f>
        <v>6155.2999999999993</v>
      </c>
      <c r="I32">
        <v>85</v>
      </c>
      <c r="J32" s="58">
        <f>+(H32+H29)*I32</f>
        <v>157753905.83184004</v>
      </c>
      <c r="K32" s="58">
        <f>+J32/1000</f>
        <v>157753.90583184003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1945928.3039040004</v>
      </c>
      <c r="J35" s="59"/>
      <c r="K35" s="59">
        <f>+K32+K33</f>
        <v>166303.90583184003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423</v>
      </c>
      <c r="B37" s="58">
        <v>1565717</v>
      </c>
      <c r="C37"/>
      <c r="D37" s="59"/>
      <c r="H37">
        <v>15</v>
      </c>
      <c r="I37" s="58">
        <f>+H35/H37</f>
        <v>129728.55359360002</v>
      </c>
    </row>
    <row r="38" spans="1:14" ht="20.25" customHeight="1" x14ac:dyDescent="0.2">
      <c r="C38"/>
      <c r="N38" s="59">
        <f>+H35+N36</f>
        <v>2651150.3039040007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3864569</v>
      </c>
      <c r="C41" s="59">
        <f>+C29+C37+C31</f>
        <v>2164019.5500000003</v>
      </c>
      <c r="D41" s="59">
        <f>+D29+D37+D31-110000</f>
        <v>2241187</v>
      </c>
      <c r="E41" s="59">
        <f t="shared" ref="E41:F41" si="3">+E29+E37+E31</f>
        <v>2226968.9207040002</v>
      </c>
      <c r="F41" s="59">
        <f t="shared" si="3"/>
        <v>299524.66679999995</v>
      </c>
      <c r="G41" s="59">
        <f>+G29+G37+G31</f>
        <v>1927444.2539040004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-646419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240446.6166666667</v>
      </c>
      <c r="D47" s="59">
        <f>+D41/9</f>
        <v>249020.77777777778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topLeftCell="A16" zoomScale="80" zoomScaleNormal="80" workbookViewId="0">
      <selection activeCell="G26" sqref="G26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173</v>
      </c>
    </row>
    <row r="3" spans="1:11" x14ac:dyDescent="0.2">
      <c r="A3" s="57" t="s">
        <v>29</v>
      </c>
      <c r="B3" t="s">
        <v>173</v>
      </c>
    </row>
    <row r="4" spans="1:11" x14ac:dyDescent="0.2">
      <c r="A4" s="57" t="s">
        <v>42</v>
      </c>
      <c r="B4" t="s">
        <v>191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171</v>
      </c>
      <c r="C6" t="s">
        <v>181</v>
      </c>
      <c r="D6" t="s">
        <v>174</v>
      </c>
      <c r="E6" t="s">
        <v>192</v>
      </c>
      <c r="F6" t="s">
        <v>176</v>
      </c>
      <c r="G6" t="s">
        <v>154</v>
      </c>
    </row>
    <row r="7" spans="1:11" ht="16.5" customHeight="1" x14ac:dyDescent="0.2">
      <c r="A7" t="s">
        <v>165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757</v>
      </c>
      <c r="B8" s="59">
        <v>10000</v>
      </c>
      <c r="C8" s="59">
        <v>10500</v>
      </c>
      <c r="D8" s="59">
        <v>10000</v>
      </c>
      <c r="E8" s="59">
        <v>7404.0999999999995</v>
      </c>
      <c r="F8" s="59">
        <v>4589</v>
      </c>
      <c r="G8" s="59">
        <v>2815.0999999999995</v>
      </c>
      <c r="I8" s="59">
        <f t="shared" ref="I8:I25" si="0">+K8-J8</f>
        <v>2815.0999999999995</v>
      </c>
      <c r="K8" s="59">
        <f t="shared" ref="K8:K25" si="1">G8</f>
        <v>2815.0999999999995</v>
      </c>
    </row>
    <row r="9" spans="1:11" ht="16.5" customHeight="1" x14ac:dyDescent="0.2">
      <c r="A9" t="s">
        <v>143</v>
      </c>
      <c r="B9" s="59">
        <v>10000</v>
      </c>
      <c r="C9" s="59">
        <v>10500</v>
      </c>
      <c r="D9" s="59">
        <v>10000</v>
      </c>
      <c r="E9" s="59">
        <v>7404.0999999999995</v>
      </c>
      <c r="F9" s="59">
        <v>7404.0999999999995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148</v>
      </c>
      <c r="B10" s="59">
        <v>10000</v>
      </c>
      <c r="C10" s="59">
        <v>10500</v>
      </c>
      <c r="D10" s="59">
        <v>10000</v>
      </c>
      <c r="E10" s="59">
        <v>8801.1</v>
      </c>
      <c r="F10" s="59">
        <v>0</v>
      </c>
      <c r="G10" s="59">
        <v>8801.1</v>
      </c>
      <c r="I10" s="59">
        <f t="shared" si="0"/>
        <v>8801.1</v>
      </c>
      <c r="K10" s="59">
        <f t="shared" si="1"/>
        <v>8801.1</v>
      </c>
    </row>
    <row r="11" spans="1:11" ht="16.5" customHeight="1" x14ac:dyDescent="0.2">
      <c r="A11" t="s">
        <v>197</v>
      </c>
      <c r="B11" s="59">
        <v>225000</v>
      </c>
      <c r="C11" s="59">
        <v>157500</v>
      </c>
      <c r="D11" s="59">
        <v>220000</v>
      </c>
      <c r="E11" s="59">
        <v>178257.20000000004</v>
      </c>
      <c r="F11" s="59">
        <v>7603.75</v>
      </c>
      <c r="G11" s="59">
        <v>170653.45000000004</v>
      </c>
      <c r="I11" s="59">
        <f t="shared" si="0"/>
        <v>170653.45000000004</v>
      </c>
      <c r="K11" s="59">
        <f t="shared" si="1"/>
        <v>170653.45000000004</v>
      </c>
    </row>
    <row r="12" spans="1:11" ht="16.5" customHeight="1" x14ac:dyDescent="0.2">
      <c r="A12" t="s">
        <v>116</v>
      </c>
      <c r="B12" s="59">
        <v>10080</v>
      </c>
      <c r="C12" s="59">
        <v>10584</v>
      </c>
      <c r="D12" s="59">
        <v>10080</v>
      </c>
      <c r="E12" s="59">
        <v>9998.0495999999985</v>
      </c>
      <c r="F12" s="59">
        <v>8000.0247999999992</v>
      </c>
      <c r="G12" s="59">
        <v>1998.0247999999992</v>
      </c>
      <c r="I12" s="59">
        <f t="shared" si="0"/>
        <v>1998.0247999999992</v>
      </c>
      <c r="K12" s="59">
        <f t="shared" si="1"/>
        <v>1998.0247999999992</v>
      </c>
    </row>
    <row r="13" spans="1:11" ht="16.5" customHeight="1" x14ac:dyDescent="0.2">
      <c r="A13" t="s">
        <v>190</v>
      </c>
      <c r="B13" s="59">
        <v>60000</v>
      </c>
      <c r="C13" s="59">
        <v>29400</v>
      </c>
      <c r="D13" s="59">
        <v>60000</v>
      </c>
      <c r="E13" s="59">
        <v>23408.132000000001</v>
      </c>
      <c r="F13" s="59">
        <v>6923.5320000000002</v>
      </c>
      <c r="G13" s="59">
        <v>16484.600000000002</v>
      </c>
      <c r="I13" s="59">
        <f t="shared" si="0"/>
        <v>16484.600000000002</v>
      </c>
      <c r="K13" s="59">
        <f t="shared" si="1"/>
        <v>16484.600000000002</v>
      </c>
    </row>
    <row r="14" spans="1:11" ht="16.5" customHeight="1" x14ac:dyDescent="0.2">
      <c r="A14" t="s">
        <v>323</v>
      </c>
      <c r="B14" s="59">
        <v>10000</v>
      </c>
      <c r="C14" s="59">
        <v>10500</v>
      </c>
      <c r="D14" s="59">
        <v>10000</v>
      </c>
      <c r="E14" s="59">
        <v>7683.5000000000009</v>
      </c>
      <c r="F14" s="59">
        <v>7683.5000000000009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82</v>
      </c>
      <c r="B15" s="59">
        <v>569000</v>
      </c>
      <c r="C15" s="59">
        <v>536203.5</v>
      </c>
      <c r="D15" s="59">
        <v>554143</v>
      </c>
      <c r="E15" s="59">
        <v>550310.98002100002</v>
      </c>
      <c r="F15" s="59">
        <v>9000</v>
      </c>
      <c r="G15" s="59">
        <v>541310.98002100002</v>
      </c>
      <c r="I15" s="59">
        <f t="shared" si="0"/>
        <v>541310.98002100002</v>
      </c>
      <c r="K15" s="59">
        <f t="shared" si="1"/>
        <v>541310.98002100002</v>
      </c>
    </row>
    <row r="16" spans="1:11" ht="16.5" customHeight="1" x14ac:dyDescent="0.2">
      <c r="A16" t="s">
        <v>81</v>
      </c>
      <c r="B16" s="59">
        <v>141841</v>
      </c>
      <c r="C16" s="59">
        <v>118787.55</v>
      </c>
      <c r="D16" s="59">
        <v>136801</v>
      </c>
      <c r="E16" s="59">
        <v>121634.34525000001</v>
      </c>
      <c r="F16" s="59">
        <v>15378.45</v>
      </c>
      <c r="G16" s="59">
        <v>106255.89525000002</v>
      </c>
      <c r="I16" s="59">
        <f t="shared" si="0"/>
        <v>106255.89525000002</v>
      </c>
      <c r="K16" s="59">
        <f t="shared" si="1"/>
        <v>106255.89525000002</v>
      </c>
    </row>
    <row r="17" spans="1:11" ht="16.5" customHeight="1" x14ac:dyDescent="0.2">
      <c r="A17" t="s">
        <v>128</v>
      </c>
      <c r="B17" s="59">
        <v>64000</v>
      </c>
      <c r="C17" s="59">
        <v>32550</v>
      </c>
      <c r="D17" s="59">
        <v>54019</v>
      </c>
      <c r="E17" s="59">
        <v>33346.39</v>
      </c>
      <c r="F17" s="59">
        <v>33346.39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140</v>
      </c>
      <c r="B18" s="59">
        <v>32000</v>
      </c>
      <c r="C18" s="59">
        <v>10500</v>
      </c>
      <c r="D18" s="59">
        <v>32000</v>
      </c>
      <c r="E18" s="59">
        <v>33807.399999999994</v>
      </c>
      <c r="F18" s="59">
        <v>0</v>
      </c>
      <c r="G18" s="59">
        <v>33807.399999999994</v>
      </c>
      <c r="I18" s="59">
        <f t="shared" si="0"/>
        <v>33807.399999999994</v>
      </c>
      <c r="K18" s="59">
        <f t="shared" si="1"/>
        <v>33807.399999999994</v>
      </c>
    </row>
    <row r="19" spans="1:11" ht="16.5" customHeight="1" x14ac:dyDescent="0.2">
      <c r="A19" t="s">
        <v>314</v>
      </c>
      <c r="B19" s="59">
        <v>12000</v>
      </c>
      <c r="C19" s="59">
        <v>12600</v>
      </c>
      <c r="D19" s="59">
        <v>12000</v>
      </c>
      <c r="E19" s="59">
        <v>12684.76</v>
      </c>
      <c r="F19" s="59">
        <v>5116.24</v>
      </c>
      <c r="G19" s="59">
        <v>7568.52</v>
      </c>
      <c r="I19" s="59">
        <f t="shared" si="0"/>
        <v>7568.52</v>
      </c>
      <c r="K19" s="59">
        <f t="shared" si="1"/>
        <v>7568.52</v>
      </c>
    </row>
    <row r="20" spans="1:11" ht="16.5" customHeight="1" x14ac:dyDescent="0.2">
      <c r="A20" t="s">
        <v>84</v>
      </c>
      <c r="B20" s="59">
        <v>20000</v>
      </c>
      <c r="C20" s="59">
        <v>21000</v>
      </c>
      <c r="D20" s="59">
        <v>20000</v>
      </c>
      <c r="E20" s="59">
        <v>20116.800000000003</v>
      </c>
      <c r="F20" s="59">
        <v>15751.1</v>
      </c>
      <c r="G20" s="59">
        <v>4365.7000000000007</v>
      </c>
      <c r="I20" s="59">
        <f t="shared" si="0"/>
        <v>4365.7000000000007</v>
      </c>
      <c r="K20" s="59">
        <f t="shared" si="1"/>
        <v>4365.7000000000007</v>
      </c>
    </row>
    <row r="21" spans="1:11" ht="16.5" customHeight="1" x14ac:dyDescent="0.2">
      <c r="A21" t="s">
        <v>85</v>
      </c>
      <c r="B21" s="59">
        <v>8563</v>
      </c>
      <c r="C21" s="59">
        <v>4200</v>
      </c>
      <c r="D21" s="59">
        <v>8563</v>
      </c>
      <c r="E21" s="92">
        <v>9913.1539100000009</v>
      </c>
      <c r="F21" s="59">
        <v>2306</v>
      </c>
      <c r="G21" s="59">
        <v>7607.15391</v>
      </c>
      <c r="I21" s="59">
        <f t="shared" si="0"/>
        <v>7607.15391</v>
      </c>
      <c r="K21" s="59">
        <f t="shared" si="1"/>
        <v>7607.15391</v>
      </c>
    </row>
    <row r="22" spans="1:11" ht="16.5" customHeight="1" x14ac:dyDescent="0.2">
      <c r="A22" t="s">
        <v>166</v>
      </c>
      <c r="B22" s="59">
        <v>10000</v>
      </c>
      <c r="C22" s="59">
        <v>7350</v>
      </c>
      <c r="D22" s="59">
        <v>7000</v>
      </c>
      <c r="E22" s="59">
        <v>8703.31</v>
      </c>
      <c r="F22" s="59">
        <v>0</v>
      </c>
      <c r="G22" s="59">
        <v>8703.31</v>
      </c>
      <c r="I22" s="59">
        <f t="shared" si="0"/>
        <v>8703.31</v>
      </c>
      <c r="K22" s="59">
        <f t="shared" si="1"/>
        <v>8703.31</v>
      </c>
    </row>
    <row r="23" spans="1:11" ht="16.5" customHeight="1" x14ac:dyDescent="0.2">
      <c r="A23" t="s">
        <v>257</v>
      </c>
      <c r="B23" s="59">
        <v>10000</v>
      </c>
      <c r="C23" s="59">
        <v>0</v>
      </c>
      <c r="D23" s="59">
        <v>10000</v>
      </c>
      <c r="E23" s="59">
        <v>12433.3</v>
      </c>
      <c r="F23" s="59">
        <v>6278</v>
      </c>
      <c r="G23" s="59">
        <v>6155.2999999999993</v>
      </c>
      <c r="I23" s="59">
        <f t="shared" si="0"/>
        <v>6155.2999999999993</v>
      </c>
      <c r="K23" s="59">
        <f t="shared" si="1"/>
        <v>6155.2999999999993</v>
      </c>
    </row>
    <row r="24" spans="1:11" ht="16.5" customHeight="1" x14ac:dyDescent="0.2">
      <c r="A24" t="s">
        <v>89</v>
      </c>
      <c r="B24" s="59">
        <v>101000</v>
      </c>
      <c r="C24" s="59">
        <v>90459.6</v>
      </c>
      <c r="D24" s="59">
        <v>97152</v>
      </c>
      <c r="E24" s="59">
        <v>120791.99616</v>
      </c>
      <c r="F24" s="59">
        <v>45818.630000000005</v>
      </c>
      <c r="G24" s="59">
        <v>74973.36615999999</v>
      </c>
      <c r="I24" s="59">
        <f t="shared" si="0"/>
        <v>74973.36615999999</v>
      </c>
      <c r="K24" s="59">
        <f t="shared" si="1"/>
        <v>74973.36615999999</v>
      </c>
    </row>
    <row r="25" spans="1:11" ht="16.5" customHeight="1" x14ac:dyDescent="0.2">
      <c r="A25" t="s">
        <v>137</v>
      </c>
      <c r="B25" s="59">
        <v>50000</v>
      </c>
      <c r="C25" s="59">
        <v>52500</v>
      </c>
      <c r="D25" s="59">
        <v>50000</v>
      </c>
      <c r="E25" s="59">
        <v>59372.5</v>
      </c>
      <c r="F25" s="59">
        <v>4036</v>
      </c>
      <c r="G25" s="59">
        <v>55336.5</v>
      </c>
      <c r="I25" s="59">
        <f t="shared" si="0"/>
        <v>55336.5</v>
      </c>
      <c r="K25" s="59">
        <f t="shared" si="1"/>
        <v>55336.5</v>
      </c>
    </row>
    <row r="26" spans="1:11" ht="16.5" customHeight="1" x14ac:dyDescent="0.2">
      <c r="A26" t="s">
        <v>584</v>
      </c>
      <c r="B26" s="59">
        <v>10000</v>
      </c>
      <c r="C26" s="59">
        <v>10500</v>
      </c>
      <c r="D26" s="59">
        <v>10000</v>
      </c>
      <c r="E26" s="59">
        <v>9918.7000000000007</v>
      </c>
      <c r="F26" s="59">
        <v>6043</v>
      </c>
      <c r="G26" s="59">
        <v>3875.7000000000007</v>
      </c>
      <c r="I26" s="59">
        <f>SUM(I7:I25)</f>
        <v>1046836.4001410002</v>
      </c>
      <c r="J26" s="59">
        <f t="shared" ref="J26:K26" si="2">SUM(J7:J25)</f>
        <v>54000</v>
      </c>
      <c r="K26" s="59">
        <f t="shared" si="2"/>
        <v>1046836.4001410002</v>
      </c>
    </row>
    <row r="27" spans="1:11" ht="16.5" customHeight="1" x14ac:dyDescent="0.2">
      <c r="A27" t="s">
        <v>202</v>
      </c>
      <c r="B27" s="59">
        <v>5000</v>
      </c>
      <c r="C27" s="59">
        <v>5250</v>
      </c>
      <c r="D27" s="59">
        <v>5000</v>
      </c>
      <c r="E27" s="59">
        <v>5099.05</v>
      </c>
      <c r="F27" s="59">
        <v>5099.05</v>
      </c>
      <c r="G27" s="59">
        <v>0</v>
      </c>
      <c r="J27" s="58"/>
    </row>
    <row r="28" spans="1:11" ht="16.5" customHeight="1" x14ac:dyDescent="0.2">
      <c r="A28" t="s">
        <v>97</v>
      </c>
      <c r="B28" s="59">
        <v>1378484</v>
      </c>
      <c r="C28" s="59">
        <v>1151884.6500000001</v>
      </c>
      <c r="D28" s="59">
        <v>1336758</v>
      </c>
      <c r="E28" s="59">
        <v>1247654.7669410002</v>
      </c>
      <c r="F28" s="59">
        <v>196942.66680000001</v>
      </c>
      <c r="G28" s="59">
        <v>1050712.1001410002</v>
      </c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B34" s="59"/>
      <c r="C34" s="59"/>
      <c r="D34" s="59"/>
      <c r="E34" s="59"/>
      <c r="F34" s="59"/>
      <c r="G34" s="59"/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/>
      <c r="E36" s="59"/>
      <c r="F36" s="59"/>
      <c r="G36" s="59"/>
    </row>
    <row r="37" spans="1:11" ht="20.25" customHeight="1" x14ac:dyDescent="0.2">
      <c r="A37" t="s">
        <v>824</v>
      </c>
      <c r="B37" s="58">
        <v>333878</v>
      </c>
      <c r="C37"/>
    </row>
    <row r="38" spans="1:11" ht="20.25" customHeight="1" x14ac:dyDescent="0.2">
      <c r="A38" t="s">
        <v>203</v>
      </c>
      <c r="B38" s="65">
        <f>++B28+B37</f>
        <v>1712362</v>
      </c>
      <c r="C38"/>
    </row>
    <row r="39" spans="1:11" ht="20.25" customHeight="1" x14ac:dyDescent="0.2">
      <c r="A39" t="s">
        <v>146</v>
      </c>
      <c r="B39" s="58">
        <v>752000</v>
      </c>
      <c r="C39" s="58">
        <v>742350</v>
      </c>
      <c r="D39" s="58">
        <v>752000</v>
      </c>
      <c r="E39" s="58">
        <v>712218.54</v>
      </c>
      <c r="F39" s="58">
        <v>12070</v>
      </c>
      <c r="G39" s="58">
        <v>700148.54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209</v>
      </c>
      <c r="B41" s="59">
        <f>+B28+B37+B39+B31</f>
        <v>2464362</v>
      </c>
      <c r="C41" s="59">
        <f t="shared" ref="C41:F41" si="3">+C24+C37+C39+C31</f>
        <v>832809.6</v>
      </c>
      <c r="D41" s="59">
        <f t="shared" si="3"/>
        <v>849152</v>
      </c>
      <c r="E41" s="59">
        <f t="shared" si="3"/>
        <v>833010.53616000002</v>
      </c>
      <c r="F41" s="59">
        <f t="shared" si="3"/>
        <v>57888.630000000005</v>
      </c>
      <c r="G41" s="59">
        <f>+G24+G37+G39+G31</f>
        <v>775121.90616000001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-707014</v>
      </c>
      <c r="C45" s="63">
        <f>+$B$45</f>
        <v>-707014</v>
      </c>
      <c r="D45" s="63">
        <f t="shared" ref="D45" si="4">+$B$45</f>
        <v>-707014</v>
      </c>
      <c r="E45" s="63"/>
      <c r="F45" s="63">
        <f>+$B$45</f>
        <v>-707014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141525.33333333334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topLeftCell="B28" zoomScale="85" zoomScaleNormal="85" workbookViewId="0">
      <selection activeCell="G41" sqref="G41"/>
    </sheetView>
  </sheetViews>
  <sheetFormatPr defaultRowHeight="14.25" x14ac:dyDescent="0.2"/>
  <cols>
    <col min="1" max="1" width="35.375" customWidth="1"/>
    <col min="2" max="2" width="24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173</v>
      </c>
    </row>
    <row r="2" spans="1:11" x14ac:dyDescent="0.2">
      <c r="A2" s="57" t="s">
        <v>29</v>
      </c>
      <c r="B2" t="s">
        <v>173</v>
      </c>
    </row>
    <row r="4" spans="1:11" x14ac:dyDescent="0.2">
      <c r="A4" s="57" t="s">
        <v>23</v>
      </c>
      <c r="B4" s="57" t="s">
        <v>42</v>
      </c>
      <c r="C4" t="s">
        <v>171</v>
      </c>
      <c r="D4" t="s">
        <v>181</v>
      </c>
      <c r="E4" t="s">
        <v>174</v>
      </c>
      <c r="F4" t="s">
        <v>176</v>
      </c>
      <c r="G4" t="s">
        <v>154</v>
      </c>
      <c r="I4" t="s">
        <v>312</v>
      </c>
    </row>
    <row r="5" spans="1:11" ht="20.25" customHeight="1" x14ac:dyDescent="0.2">
      <c r="A5" t="s">
        <v>165</v>
      </c>
      <c r="B5" t="s">
        <v>730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0</v>
      </c>
      <c r="H5" s="59">
        <f>G5</f>
        <v>0</v>
      </c>
    </row>
    <row r="6" spans="1:11" ht="20.25" customHeight="1" x14ac:dyDescent="0.2">
      <c r="A6" s="61" t="s">
        <v>457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757</v>
      </c>
      <c r="B7" t="s">
        <v>755</v>
      </c>
      <c r="C7" s="59">
        <v>10000</v>
      </c>
      <c r="D7" s="59">
        <v>10500</v>
      </c>
      <c r="E7" s="59">
        <v>10000</v>
      </c>
      <c r="F7" s="59">
        <v>4589</v>
      </c>
      <c r="G7" s="59">
        <v>2815.0999999999995</v>
      </c>
      <c r="H7" s="59">
        <f t="shared" si="0"/>
        <v>2815.0999999999995</v>
      </c>
    </row>
    <row r="8" spans="1:11" ht="20.25" customHeight="1" x14ac:dyDescent="0.2">
      <c r="A8" s="61" t="s">
        <v>779</v>
      </c>
      <c r="B8" s="61"/>
      <c r="C8" s="62">
        <v>10000</v>
      </c>
      <c r="D8" s="62">
        <v>10500</v>
      </c>
      <c r="E8" s="62">
        <v>10000</v>
      </c>
      <c r="F8" s="62">
        <v>4589</v>
      </c>
      <c r="G8" s="62">
        <v>2815.0999999999995</v>
      </c>
      <c r="H8" s="59">
        <f t="shared" si="0"/>
        <v>2815.0999999999995</v>
      </c>
    </row>
    <row r="9" spans="1:11" ht="20.25" customHeight="1" x14ac:dyDescent="0.2">
      <c r="A9" t="s">
        <v>143</v>
      </c>
      <c r="B9" t="s">
        <v>73</v>
      </c>
      <c r="C9" s="59">
        <v>10000</v>
      </c>
      <c r="D9" s="59">
        <v>10500</v>
      </c>
      <c r="E9" s="59">
        <v>10000</v>
      </c>
      <c r="F9" s="59">
        <v>7404.0999999999995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458</v>
      </c>
      <c r="B10" s="61"/>
      <c r="C10" s="62">
        <v>10000</v>
      </c>
      <c r="D10" s="62">
        <v>10500</v>
      </c>
      <c r="E10" s="62">
        <v>10000</v>
      </c>
      <c r="F10" s="62">
        <v>7404.0999999999995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148</v>
      </c>
      <c r="B11" t="s">
        <v>784</v>
      </c>
      <c r="C11" s="59">
        <v>10000</v>
      </c>
      <c r="D11" s="59">
        <v>10500</v>
      </c>
      <c r="E11" s="59">
        <v>10000</v>
      </c>
      <c r="F11" s="59">
        <v>0</v>
      </c>
      <c r="G11" s="59">
        <v>8801.1</v>
      </c>
      <c r="H11" s="59">
        <f t="shared" si="0"/>
        <v>8801.1</v>
      </c>
    </row>
    <row r="12" spans="1:11" ht="20.25" customHeight="1" x14ac:dyDescent="0.2">
      <c r="A12" s="61" t="s">
        <v>393</v>
      </c>
      <c r="B12" s="61"/>
      <c r="C12" s="62">
        <v>10000</v>
      </c>
      <c r="D12" s="62">
        <v>10500</v>
      </c>
      <c r="E12" s="62">
        <v>10000</v>
      </c>
      <c r="F12" s="62">
        <v>0</v>
      </c>
      <c r="G12" s="62">
        <v>8801.1</v>
      </c>
      <c r="H12" s="59">
        <f t="shared" si="0"/>
        <v>8801.1</v>
      </c>
      <c r="I12" s="66"/>
    </row>
    <row r="13" spans="1:11" ht="20.25" customHeight="1" x14ac:dyDescent="0.2">
      <c r="A13" t="s">
        <v>197</v>
      </c>
      <c r="B13" t="s">
        <v>73</v>
      </c>
      <c r="C13" s="59">
        <v>225000</v>
      </c>
      <c r="D13" s="59">
        <v>157500</v>
      </c>
      <c r="E13" s="59">
        <v>220000</v>
      </c>
      <c r="F13" s="59">
        <v>7603.75</v>
      </c>
      <c r="G13" s="59">
        <v>170653.45000000004</v>
      </c>
      <c r="H13" s="59">
        <f t="shared" si="0"/>
        <v>170653.45000000004</v>
      </c>
    </row>
    <row r="14" spans="1:11" ht="20.25" customHeight="1" x14ac:dyDescent="0.2">
      <c r="A14" s="61" t="s">
        <v>387</v>
      </c>
      <c r="B14" s="61"/>
      <c r="C14" s="62">
        <v>225000</v>
      </c>
      <c r="D14" s="62">
        <v>157500</v>
      </c>
      <c r="E14" s="62">
        <v>220000</v>
      </c>
      <c r="F14" s="62">
        <v>7603.75</v>
      </c>
      <c r="G14" s="62">
        <v>170653.45000000004</v>
      </c>
      <c r="H14" s="59">
        <f t="shared" si="0"/>
        <v>170653.45000000004</v>
      </c>
    </row>
    <row r="15" spans="1:11" ht="20.25" customHeight="1" x14ac:dyDescent="0.2">
      <c r="A15" t="s">
        <v>116</v>
      </c>
      <c r="B15" t="s">
        <v>152</v>
      </c>
      <c r="C15" s="59">
        <v>10080</v>
      </c>
      <c r="D15" s="59">
        <v>10584</v>
      </c>
      <c r="E15" s="59">
        <v>10080</v>
      </c>
      <c r="F15" s="59">
        <v>8000.0247999999992</v>
      </c>
      <c r="G15" s="59">
        <v>1998.0247999999992</v>
      </c>
      <c r="H15" s="59">
        <f t="shared" si="0"/>
        <v>1998.0247999999992</v>
      </c>
      <c r="I15" s="63"/>
      <c r="J15" s="63"/>
      <c r="K15" s="60"/>
    </row>
    <row r="16" spans="1:11" ht="20.25" customHeight="1" x14ac:dyDescent="0.2">
      <c r="A16" s="61" t="s">
        <v>379</v>
      </c>
      <c r="B16" s="61"/>
      <c r="C16" s="62">
        <v>10080</v>
      </c>
      <c r="D16" s="62">
        <v>10584</v>
      </c>
      <c r="E16" s="62">
        <v>10080</v>
      </c>
      <c r="F16" s="62">
        <v>8000.0247999999992</v>
      </c>
      <c r="G16" s="62">
        <v>1998.0247999999992</v>
      </c>
      <c r="H16" s="59">
        <f t="shared" si="0"/>
        <v>1998.0247999999992</v>
      </c>
    </row>
    <row r="17" spans="1:8" ht="20.25" customHeight="1" x14ac:dyDescent="0.2">
      <c r="A17" t="s">
        <v>190</v>
      </c>
      <c r="B17" t="s">
        <v>450</v>
      </c>
      <c r="C17" s="59">
        <v>60000</v>
      </c>
      <c r="D17" s="59">
        <v>29400</v>
      </c>
      <c r="E17" s="59">
        <v>60000</v>
      </c>
      <c r="F17" s="59">
        <v>6923.5320000000002</v>
      </c>
      <c r="G17" s="59">
        <v>16484.600000000002</v>
      </c>
      <c r="H17" s="59">
        <f t="shared" si="0"/>
        <v>16484.600000000002</v>
      </c>
    </row>
    <row r="18" spans="1:8" ht="20.25" customHeight="1" x14ac:dyDescent="0.2">
      <c r="A18" s="61" t="s">
        <v>388</v>
      </c>
      <c r="B18" s="61"/>
      <c r="C18" s="62">
        <v>60000</v>
      </c>
      <c r="D18" s="62">
        <v>29400</v>
      </c>
      <c r="E18" s="62">
        <v>60000</v>
      </c>
      <c r="F18" s="62">
        <v>6923.5320000000002</v>
      </c>
      <c r="G18" s="62">
        <v>16484.600000000002</v>
      </c>
      <c r="H18" s="59">
        <f t="shared" si="0"/>
        <v>16484.600000000002</v>
      </c>
    </row>
    <row r="19" spans="1:8" ht="20.25" customHeight="1" x14ac:dyDescent="0.2">
      <c r="A19" t="s">
        <v>323</v>
      </c>
      <c r="B19" t="s">
        <v>321</v>
      </c>
      <c r="C19" s="59">
        <v>10000</v>
      </c>
      <c r="D19" s="59">
        <v>10500</v>
      </c>
      <c r="E19" s="59">
        <v>10000</v>
      </c>
      <c r="F19" s="59">
        <v>7683.5000000000009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329</v>
      </c>
      <c r="B20" s="61"/>
      <c r="C20" s="62">
        <v>10000</v>
      </c>
      <c r="D20" s="62">
        <v>10500</v>
      </c>
      <c r="E20" s="62">
        <v>10000</v>
      </c>
      <c r="F20" s="62">
        <v>7683.5000000000009</v>
      </c>
      <c r="G20" s="62">
        <v>0</v>
      </c>
      <c r="H20" s="59">
        <f t="shared" si="0"/>
        <v>0</v>
      </c>
    </row>
    <row r="21" spans="1:8" ht="20.25" customHeight="1" x14ac:dyDescent="0.2">
      <c r="A21" t="s">
        <v>82</v>
      </c>
      <c r="B21" t="s">
        <v>73</v>
      </c>
      <c r="C21" s="59">
        <v>10000</v>
      </c>
      <c r="D21" s="59">
        <v>5250</v>
      </c>
      <c r="E21" s="59">
        <v>5000</v>
      </c>
      <c r="F21" s="59">
        <v>0</v>
      </c>
      <c r="G21" s="59">
        <v>4679.9500000000007</v>
      </c>
      <c r="H21" s="59">
        <f t="shared" si="0"/>
        <v>4679.9500000000007</v>
      </c>
    </row>
    <row r="22" spans="1:8" ht="20.25" customHeight="1" x14ac:dyDescent="0.2">
      <c r="B22" t="s">
        <v>86</v>
      </c>
      <c r="C22" s="59">
        <v>509000</v>
      </c>
      <c r="D22" s="59">
        <v>501488.4</v>
      </c>
      <c r="E22" s="59">
        <v>499143</v>
      </c>
      <c r="F22" s="59">
        <v>9000</v>
      </c>
      <c r="G22" s="59">
        <v>505758.97149600001</v>
      </c>
      <c r="H22" s="59">
        <f t="shared" si="0"/>
        <v>505758.97149600001</v>
      </c>
    </row>
    <row r="23" spans="1:8" ht="20.25" customHeight="1" x14ac:dyDescent="0.2">
      <c r="B23" t="s">
        <v>152</v>
      </c>
      <c r="C23" s="59">
        <v>50000</v>
      </c>
      <c r="D23" s="59">
        <v>29465.100000000002</v>
      </c>
      <c r="E23" s="59">
        <v>50000</v>
      </c>
      <c r="F23" s="59">
        <v>0</v>
      </c>
      <c r="G23" s="59">
        <v>30872.058525000004</v>
      </c>
      <c r="H23" s="59">
        <f t="shared" si="0"/>
        <v>30872.058525000004</v>
      </c>
    </row>
    <row r="24" spans="1:8" ht="20.25" customHeight="1" x14ac:dyDescent="0.2">
      <c r="A24" s="61" t="s">
        <v>390</v>
      </c>
      <c r="B24" s="61"/>
      <c r="C24" s="62">
        <v>569000</v>
      </c>
      <c r="D24" s="62">
        <v>536203.5</v>
      </c>
      <c r="E24" s="62">
        <v>554143</v>
      </c>
      <c r="F24" s="62">
        <v>9000</v>
      </c>
      <c r="G24" s="62">
        <v>541310.98002100002</v>
      </c>
      <c r="H24" s="59">
        <f t="shared" si="0"/>
        <v>541310.98002100002</v>
      </c>
    </row>
    <row r="25" spans="1:8" ht="20.25" customHeight="1" x14ac:dyDescent="0.2">
      <c r="A25" t="s">
        <v>81</v>
      </c>
      <c r="B25" t="s">
        <v>152</v>
      </c>
      <c r="C25" s="59">
        <v>28841</v>
      </c>
      <c r="D25" s="59">
        <v>22187.55</v>
      </c>
      <c r="E25" s="59">
        <v>23801</v>
      </c>
      <c r="F25" s="59">
        <v>8000</v>
      </c>
      <c r="G25" s="59">
        <v>14140.00525</v>
      </c>
      <c r="H25" s="59">
        <f t="shared" si="0"/>
        <v>14140.00525</v>
      </c>
    </row>
    <row r="26" spans="1:8" ht="20.25" customHeight="1" x14ac:dyDescent="0.2">
      <c r="B26" t="s">
        <v>111</v>
      </c>
      <c r="C26" s="59">
        <v>25000</v>
      </c>
      <c r="D26" s="59">
        <v>14700</v>
      </c>
      <c r="E26" s="59">
        <v>25000</v>
      </c>
      <c r="F26" s="59">
        <v>2000</v>
      </c>
      <c r="G26" s="59">
        <v>13450.82</v>
      </c>
      <c r="H26" s="59">
        <f t="shared" si="0"/>
        <v>13450.82</v>
      </c>
    </row>
    <row r="27" spans="1:8" ht="20.25" customHeight="1" x14ac:dyDescent="0.2">
      <c r="B27" t="s">
        <v>80</v>
      </c>
      <c r="C27" s="59">
        <v>8000</v>
      </c>
      <c r="D27" s="59">
        <v>8400</v>
      </c>
      <c r="E27" s="59">
        <v>8000</v>
      </c>
      <c r="F27" s="59">
        <v>0</v>
      </c>
      <c r="G27" s="59">
        <v>8745.2199999999993</v>
      </c>
      <c r="H27" s="59">
        <f t="shared" si="0"/>
        <v>8745.2199999999993</v>
      </c>
    </row>
    <row r="28" spans="1:8" ht="20.25" customHeight="1" x14ac:dyDescent="0.2">
      <c r="B28" t="s">
        <v>155</v>
      </c>
      <c r="C28" s="59">
        <v>80000</v>
      </c>
      <c r="D28" s="59">
        <v>73500</v>
      </c>
      <c r="E28" s="59">
        <v>80000</v>
      </c>
      <c r="F28" s="59">
        <v>5378.4500000000007</v>
      </c>
      <c r="G28" s="59">
        <v>69919.850000000006</v>
      </c>
      <c r="H28" s="59">
        <f t="shared" si="0"/>
        <v>69919.850000000006</v>
      </c>
    </row>
    <row r="29" spans="1:8" ht="20.25" customHeight="1" x14ac:dyDescent="0.2">
      <c r="A29" s="61" t="s">
        <v>175</v>
      </c>
      <c r="B29" s="61"/>
      <c r="C29" s="62">
        <v>141841</v>
      </c>
      <c r="D29" s="62">
        <v>118787.55</v>
      </c>
      <c r="E29" s="62">
        <v>136801</v>
      </c>
      <c r="F29" s="62">
        <v>15378.45</v>
      </c>
      <c r="G29" s="62">
        <v>106255.89525</v>
      </c>
      <c r="H29" s="59">
        <f t="shared" si="0"/>
        <v>106255.89525</v>
      </c>
    </row>
    <row r="30" spans="1:8" ht="20.25" customHeight="1" x14ac:dyDescent="0.2">
      <c r="A30" t="s">
        <v>128</v>
      </c>
      <c r="B30" t="s">
        <v>113</v>
      </c>
      <c r="C30" s="59">
        <v>16000</v>
      </c>
      <c r="D30" s="59">
        <v>16800</v>
      </c>
      <c r="E30" s="59">
        <v>16000</v>
      </c>
      <c r="F30" s="59">
        <v>17211.04</v>
      </c>
      <c r="G30" s="59">
        <v>0</v>
      </c>
      <c r="H30" s="59">
        <f t="shared" si="0"/>
        <v>0</v>
      </c>
    </row>
    <row r="31" spans="1:8" ht="20.25" customHeight="1" x14ac:dyDescent="0.2">
      <c r="B31" t="s">
        <v>111</v>
      </c>
      <c r="C31" s="59">
        <v>5000</v>
      </c>
      <c r="D31" s="59">
        <v>0</v>
      </c>
      <c r="E31" s="59">
        <v>19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B32" t="s">
        <v>80</v>
      </c>
      <c r="C32" s="59">
        <v>3000</v>
      </c>
      <c r="D32" s="59">
        <v>0</v>
      </c>
      <c r="E32" s="59">
        <v>3000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B33" t="s">
        <v>208</v>
      </c>
      <c r="C33" s="59">
        <v>30000</v>
      </c>
      <c r="D33" s="59">
        <v>10500</v>
      </c>
      <c r="E33" s="59">
        <v>25000</v>
      </c>
      <c r="F33" s="59">
        <v>10756.900000000001</v>
      </c>
      <c r="G33" s="59">
        <v>0</v>
      </c>
      <c r="H33" s="59">
        <f t="shared" si="0"/>
        <v>0</v>
      </c>
    </row>
    <row r="34" spans="1:8" ht="20.25" customHeight="1" x14ac:dyDescent="0.2">
      <c r="B34" t="s">
        <v>355</v>
      </c>
      <c r="C34" s="59">
        <v>5000</v>
      </c>
      <c r="D34" s="59">
        <v>0</v>
      </c>
      <c r="E34" s="59">
        <v>5000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765</v>
      </c>
      <c r="C35" s="59">
        <v>5000</v>
      </c>
      <c r="D35" s="59">
        <v>5250</v>
      </c>
      <c r="E35" s="59">
        <v>5000</v>
      </c>
      <c r="F35" s="59">
        <v>5378.4500000000007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221</v>
      </c>
      <c r="B36" s="61"/>
      <c r="C36" s="62">
        <v>64000</v>
      </c>
      <c r="D36" s="62">
        <v>32550</v>
      </c>
      <c r="E36" s="62">
        <v>54019</v>
      </c>
      <c r="F36" s="62">
        <v>33346.39</v>
      </c>
      <c r="G36" s="62">
        <v>0</v>
      </c>
      <c r="H36" s="59">
        <f t="shared" si="0"/>
        <v>0</v>
      </c>
    </row>
    <row r="37" spans="1:8" ht="20.25" customHeight="1" x14ac:dyDescent="0.2">
      <c r="A37" t="s">
        <v>140</v>
      </c>
      <c r="B37" t="s">
        <v>196</v>
      </c>
      <c r="C37" s="59">
        <v>20000</v>
      </c>
      <c r="D37" s="59">
        <v>0</v>
      </c>
      <c r="E37" s="59">
        <v>20000</v>
      </c>
      <c r="F37" s="59">
        <v>0</v>
      </c>
      <c r="G37" s="59">
        <v>22072.6</v>
      </c>
      <c r="H37" s="59">
        <f t="shared" si="0"/>
        <v>22072.6</v>
      </c>
    </row>
    <row r="38" spans="1:8" ht="20.25" customHeight="1" x14ac:dyDescent="0.2">
      <c r="B38" t="s">
        <v>321</v>
      </c>
      <c r="C38" s="59">
        <v>2000</v>
      </c>
      <c r="D38" s="59">
        <v>0</v>
      </c>
      <c r="E38" s="59">
        <v>2000</v>
      </c>
      <c r="F38" s="59">
        <v>0</v>
      </c>
      <c r="G38" s="59">
        <v>1816.1000000000001</v>
      </c>
      <c r="H38" s="59">
        <f t="shared" si="0"/>
        <v>1816.1000000000001</v>
      </c>
    </row>
    <row r="39" spans="1:8" ht="20.25" customHeight="1" x14ac:dyDescent="0.2">
      <c r="B39" t="s">
        <v>275</v>
      </c>
      <c r="C39" s="59">
        <v>10000</v>
      </c>
      <c r="D39" s="59">
        <v>10500</v>
      </c>
      <c r="E39" s="59">
        <v>10000</v>
      </c>
      <c r="F39" s="59">
        <v>0</v>
      </c>
      <c r="G39" s="59">
        <v>9918.7000000000007</v>
      </c>
      <c r="H39" s="59">
        <f t="shared" si="0"/>
        <v>9918.7000000000007</v>
      </c>
    </row>
    <row r="40" spans="1:8" ht="20.25" customHeight="1" x14ac:dyDescent="0.2">
      <c r="A40" s="61" t="s">
        <v>391</v>
      </c>
      <c r="B40" s="61"/>
      <c r="C40" s="62">
        <v>32000</v>
      </c>
      <c r="D40" s="62">
        <v>10500</v>
      </c>
      <c r="E40" s="62">
        <v>32000</v>
      </c>
      <c r="F40" s="62">
        <v>0</v>
      </c>
      <c r="G40" s="62">
        <v>33807.399999999994</v>
      </c>
      <c r="H40" s="59">
        <f t="shared" si="0"/>
        <v>33807.399999999994</v>
      </c>
    </row>
    <row r="41" spans="1:8" ht="20.25" customHeight="1" x14ac:dyDescent="0.2">
      <c r="A41" t="s">
        <v>419</v>
      </c>
      <c r="B41" t="s">
        <v>502</v>
      </c>
      <c r="C41" s="59">
        <v>268368</v>
      </c>
      <c r="D41" s="59">
        <v>259284.90000000002</v>
      </c>
      <c r="E41" s="59">
        <v>252429</v>
      </c>
      <c r="F41" s="59">
        <v>84469</v>
      </c>
      <c r="G41" s="59">
        <v>172707.91376300002</v>
      </c>
      <c r="H41" s="59">
        <f t="shared" si="0"/>
        <v>172707.91376300002</v>
      </c>
    </row>
    <row r="42" spans="1:8" ht="20.25" customHeight="1" x14ac:dyDescent="0.2">
      <c r="A42" s="61" t="s">
        <v>780</v>
      </c>
      <c r="B42" s="61"/>
      <c r="C42" s="62">
        <v>268368</v>
      </c>
      <c r="D42" s="62">
        <v>259284.90000000002</v>
      </c>
      <c r="E42" s="62">
        <v>252429</v>
      </c>
      <c r="F42" s="62">
        <v>84469</v>
      </c>
      <c r="G42" s="62">
        <v>172707.91376300002</v>
      </c>
      <c r="H42" s="59">
        <f t="shared" si="0"/>
        <v>172707.91376300002</v>
      </c>
    </row>
    <row r="43" spans="1:8" ht="20.25" customHeight="1" x14ac:dyDescent="0.2">
      <c r="A43" t="s">
        <v>314</v>
      </c>
      <c r="B43" t="s">
        <v>772</v>
      </c>
      <c r="C43" s="59">
        <v>8000</v>
      </c>
      <c r="D43" s="59">
        <v>8400</v>
      </c>
      <c r="E43" s="59">
        <v>8000</v>
      </c>
      <c r="F43" s="59">
        <v>1037</v>
      </c>
      <c r="G43" s="59">
        <v>7568.52</v>
      </c>
      <c r="H43" s="59">
        <f t="shared" si="0"/>
        <v>7568.52</v>
      </c>
    </row>
    <row r="44" spans="1:8" ht="20.25" customHeight="1" x14ac:dyDescent="0.2">
      <c r="B44" t="s">
        <v>774</v>
      </c>
      <c r="C44" s="59">
        <v>4000</v>
      </c>
      <c r="D44" s="59">
        <v>4200</v>
      </c>
      <c r="E44" s="59">
        <v>4000</v>
      </c>
      <c r="F44" s="59">
        <v>4079.24</v>
      </c>
      <c r="G44" s="59">
        <v>0</v>
      </c>
      <c r="H44" s="59">
        <f t="shared" si="0"/>
        <v>0</v>
      </c>
    </row>
    <row r="45" spans="1:8" ht="20.25" customHeight="1" x14ac:dyDescent="0.2">
      <c r="A45" s="61" t="s">
        <v>424</v>
      </c>
      <c r="B45" s="61"/>
      <c r="C45" s="62">
        <v>12000</v>
      </c>
      <c r="D45" s="62">
        <v>12600</v>
      </c>
      <c r="E45" s="62">
        <v>12000</v>
      </c>
      <c r="F45" s="62">
        <v>5116.24</v>
      </c>
      <c r="G45" s="62">
        <v>7568.52</v>
      </c>
      <c r="H45" s="59">
        <f t="shared" si="0"/>
        <v>7568.52</v>
      </c>
    </row>
    <row r="46" spans="1:8" ht="20.25" customHeight="1" x14ac:dyDescent="0.2">
      <c r="A46" t="s">
        <v>84</v>
      </c>
      <c r="B46" t="s">
        <v>207</v>
      </c>
      <c r="C46" s="59">
        <v>5000</v>
      </c>
      <c r="D46" s="59">
        <v>5250</v>
      </c>
      <c r="E46" s="59">
        <v>5000</v>
      </c>
      <c r="F46" s="59">
        <v>4679.9500000000007</v>
      </c>
      <c r="G46" s="59">
        <v>0</v>
      </c>
      <c r="H46" s="59">
        <f t="shared" si="0"/>
        <v>0</v>
      </c>
    </row>
    <row r="47" spans="1:8" ht="20.25" customHeight="1" x14ac:dyDescent="0.2">
      <c r="B47" t="s">
        <v>282</v>
      </c>
      <c r="C47" s="59">
        <v>5000</v>
      </c>
      <c r="D47" s="59">
        <v>5250</v>
      </c>
      <c r="E47" s="59">
        <v>5000</v>
      </c>
      <c r="F47" s="59">
        <v>5518.15</v>
      </c>
      <c r="G47" s="59">
        <v>0</v>
      </c>
      <c r="H47" s="59">
        <f t="shared" si="0"/>
        <v>0</v>
      </c>
    </row>
    <row r="48" spans="1:8" ht="20.25" customHeight="1" x14ac:dyDescent="0.2">
      <c r="B48" t="s">
        <v>266</v>
      </c>
      <c r="C48" s="59">
        <v>10000</v>
      </c>
      <c r="D48" s="59">
        <v>10500</v>
      </c>
      <c r="E48" s="59">
        <v>10000</v>
      </c>
      <c r="F48" s="59">
        <v>5553</v>
      </c>
      <c r="G48" s="59">
        <v>4365.7000000000007</v>
      </c>
      <c r="H48" s="59">
        <f t="shared" si="0"/>
        <v>4365.7000000000007</v>
      </c>
    </row>
    <row r="49" spans="1:8" ht="20.25" customHeight="1" x14ac:dyDescent="0.2">
      <c r="A49" s="61" t="s">
        <v>392</v>
      </c>
      <c r="B49" s="61"/>
      <c r="C49" s="62">
        <v>20000</v>
      </c>
      <c r="D49" s="62">
        <v>21000</v>
      </c>
      <c r="E49" s="62">
        <v>20000</v>
      </c>
      <c r="F49" s="62">
        <v>15751.1</v>
      </c>
      <c r="G49" s="62">
        <v>4365.7000000000007</v>
      </c>
      <c r="H49" s="59">
        <f t="shared" si="0"/>
        <v>4365.7000000000007</v>
      </c>
    </row>
    <row r="50" spans="1:8" ht="20.25" customHeight="1" x14ac:dyDescent="0.2">
      <c r="A50" t="s">
        <v>85</v>
      </c>
      <c r="B50" t="s">
        <v>207</v>
      </c>
      <c r="C50" s="59">
        <v>4000</v>
      </c>
      <c r="D50" s="59">
        <v>4200</v>
      </c>
      <c r="E50" s="59">
        <v>4000</v>
      </c>
      <c r="F50" s="59">
        <v>2306</v>
      </c>
      <c r="G50" s="59">
        <v>2443.8000000000002</v>
      </c>
      <c r="H50" s="59">
        <f t="shared" si="0"/>
        <v>2443.8000000000002</v>
      </c>
    </row>
    <row r="51" spans="1:8" ht="20.25" customHeight="1" x14ac:dyDescent="0.2">
      <c r="B51" t="s">
        <v>150</v>
      </c>
      <c r="C51" s="59">
        <v>4563</v>
      </c>
      <c r="D51" s="59">
        <v>0</v>
      </c>
      <c r="E51" s="59">
        <v>4563</v>
      </c>
      <c r="F51" s="59">
        <v>0</v>
      </c>
      <c r="G51" s="59">
        <v>5163.3539099999998</v>
      </c>
      <c r="H51" s="59">
        <f t="shared" si="0"/>
        <v>5163.3539099999998</v>
      </c>
    </row>
    <row r="52" spans="1:8" ht="20.25" customHeight="1" x14ac:dyDescent="0.2">
      <c r="A52" s="61" t="s">
        <v>235</v>
      </c>
      <c r="B52" s="61"/>
      <c r="C52" s="62">
        <v>8563</v>
      </c>
      <c r="D52" s="62">
        <v>4200</v>
      </c>
      <c r="E52" s="62">
        <v>8563</v>
      </c>
      <c r="F52" s="62">
        <v>2306</v>
      </c>
      <c r="G52" s="62">
        <v>7607.15391</v>
      </c>
      <c r="H52" s="59">
        <f t="shared" si="0"/>
        <v>7607.15391</v>
      </c>
    </row>
    <row r="53" spans="1:8" ht="20.25" customHeight="1" x14ac:dyDescent="0.2">
      <c r="A53" t="s">
        <v>166</v>
      </c>
      <c r="B53" t="s">
        <v>229</v>
      </c>
      <c r="C53" s="59">
        <v>10000</v>
      </c>
      <c r="D53" s="59">
        <v>7350</v>
      </c>
      <c r="E53" s="59">
        <v>7000</v>
      </c>
      <c r="F53" s="59">
        <v>0</v>
      </c>
      <c r="G53" s="59">
        <v>8703.31</v>
      </c>
      <c r="H53" s="59">
        <f t="shared" si="0"/>
        <v>8703.31</v>
      </c>
    </row>
    <row r="54" spans="1:8" ht="20.25" customHeight="1" x14ac:dyDescent="0.2">
      <c r="A54" s="61" t="s">
        <v>823</v>
      </c>
      <c r="B54" s="61"/>
      <c r="C54" s="62">
        <v>10000</v>
      </c>
      <c r="D54" s="62">
        <v>7350</v>
      </c>
      <c r="E54" s="62">
        <v>7000</v>
      </c>
      <c r="F54" s="62">
        <v>0</v>
      </c>
      <c r="G54" s="62">
        <v>8703.31</v>
      </c>
      <c r="H54" s="59">
        <f t="shared" si="0"/>
        <v>8703.31</v>
      </c>
    </row>
    <row r="55" spans="1:8" ht="20.25" customHeight="1" x14ac:dyDescent="0.2">
      <c r="A55" t="s">
        <v>257</v>
      </c>
      <c r="B55" t="s">
        <v>113</v>
      </c>
      <c r="C55" s="59">
        <v>10000</v>
      </c>
      <c r="D55" s="59">
        <v>0</v>
      </c>
      <c r="E55" s="59">
        <v>10000</v>
      </c>
      <c r="F55" s="59">
        <v>6278</v>
      </c>
      <c r="G55" s="59">
        <v>6155.2999999999993</v>
      </c>
      <c r="H55" s="59">
        <f t="shared" si="0"/>
        <v>6155.2999999999993</v>
      </c>
    </row>
    <row r="56" spans="1:8" ht="20.25" customHeight="1" x14ac:dyDescent="0.2">
      <c r="A56" s="61" t="s">
        <v>267</v>
      </c>
      <c r="B56" s="61"/>
      <c r="C56" s="62">
        <v>10000</v>
      </c>
      <c r="D56" s="62">
        <v>0</v>
      </c>
      <c r="E56" s="62">
        <v>10000</v>
      </c>
      <c r="F56" s="62">
        <v>6278</v>
      </c>
      <c r="G56" s="62">
        <v>6155.2999999999993</v>
      </c>
      <c r="H56" s="59">
        <f t="shared" si="0"/>
        <v>6155.2999999999993</v>
      </c>
    </row>
    <row r="57" spans="1:8" ht="20.25" customHeight="1" x14ac:dyDescent="0.2">
      <c r="A57" t="s">
        <v>89</v>
      </c>
      <c r="B57" t="s">
        <v>113</v>
      </c>
      <c r="C57" s="59">
        <v>101000</v>
      </c>
      <c r="D57" s="59">
        <v>90459.6</v>
      </c>
      <c r="E57" s="59">
        <v>97152</v>
      </c>
      <c r="F57" s="59">
        <v>45818.630000000005</v>
      </c>
      <c r="G57" s="59">
        <v>74973.36615999999</v>
      </c>
      <c r="H57" s="59">
        <f t="shared" si="0"/>
        <v>74973.36615999999</v>
      </c>
    </row>
    <row r="58" spans="1:8" ht="20.25" customHeight="1" x14ac:dyDescent="0.2">
      <c r="A58" s="61" t="s">
        <v>222</v>
      </c>
      <c r="B58" s="61"/>
      <c r="C58" s="62">
        <v>101000</v>
      </c>
      <c r="D58" s="62">
        <v>90459.6</v>
      </c>
      <c r="E58" s="62">
        <v>97152</v>
      </c>
      <c r="F58" s="62">
        <v>45818.630000000005</v>
      </c>
      <c r="G58" s="62">
        <v>74973.36615999999</v>
      </c>
      <c r="H58" s="59">
        <f t="shared" si="0"/>
        <v>74973.36615999999</v>
      </c>
    </row>
    <row r="59" spans="1:8" ht="20.25" customHeight="1" x14ac:dyDescent="0.2">
      <c r="A59" t="s">
        <v>137</v>
      </c>
      <c r="B59" t="s">
        <v>167</v>
      </c>
      <c r="C59" s="59">
        <v>50000</v>
      </c>
      <c r="D59" s="59">
        <v>52500</v>
      </c>
      <c r="E59" s="59">
        <v>50000</v>
      </c>
      <c r="F59" s="59">
        <v>4036</v>
      </c>
      <c r="G59" s="59">
        <v>55336.5</v>
      </c>
      <c r="H59" s="59">
        <f t="shared" si="0"/>
        <v>55336.5</v>
      </c>
    </row>
    <row r="60" spans="1:8" ht="20.25" customHeight="1" x14ac:dyDescent="0.2">
      <c r="A60" s="61" t="s">
        <v>394</v>
      </c>
      <c r="B60" s="61"/>
      <c r="C60" s="62">
        <v>50000</v>
      </c>
      <c r="D60" s="62">
        <v>52500</v>
      </c>
      <c r="E60" s="62">
        <v>50000</v>
      </c>
      <c r="F60" s="62">
        <v>4036</v>
      </c>
      <c r="G60" s="62">
        <v>55336.5</v>
      </c>
      <c r="H60" s="59">
        <f t="shared" si="0"/>
        <v>55336.5</v>
      </c>
    </row>
    <row r="61" spans="1:8" ht="20.25" customHeight="1" x14ac:dyDescent="0.2">
      <c r="A61" t="s">
        <v>584</v>
      </c>
      <c r="B61" t="s">
        <v>266</v>
      </c>
      <c r="C61" s="59">
        <v>10000</v>
      </c>
      <c r="D61" s="59">
        <v>10500</v>
      </c>
      <c r="E61" s="59">
        <v>10000</v>
      </c>
      <c r="F61" s="59">
        <v>6043</v>
      </c>
      <c r="G61" s="59">
        <v>3875.7000000000007</v>
      </c>
      <c r="H61" s="59">
        <f t="shared" si="0"/>
        <v>3875.7000000000007</v>
      </c>
    </row>
    <row r="62" spans="1:8" ht="20.25" customHeight="1" x14ac:dyDescent="0.2">
      <c r="A62" s="61" t="s">
        <v>781</v>
      </c>
      <c r="B62" s="61"/>
      <c r="C62" s="62">
        <v>10000</v>
      </c>
      <c r="D62" s="62">
        <v>10500</v>
      </c>
      <c r="E62" s="62">
        <v>10000</v>
      </c>
      <c r="F62" s="62">
        <v>6043</v>
      </c>
      <c r="G62" s="62">
        <v>3875.7000000000007</v>
      </c>
      <c r="H62" s="59">
        <f t="shared" si="0"/>
        <v>3875.7000000000007</v>
      </c>
    </row>
    <row r="63" spans="1:8" ht="20.25" customHeight="1" x14ac:dyDescent="0.2">
      <c r="A63" t="s">
        <v>202</v>
      </c>
      <c r="B63" t="s">
        <v>769</v>
      </c>
      <c r="C63" s="59">
        <v>5000</v>
      </c>
      <c r="D63" s="59">
        <v>5250</v>
      </c>
      <c r="E63" s="59">
        <v>5000</v>
      </c>
      <c r="F63" s="59">
        <v>5099.05</v>
      </c>
      <c r="G63" s="59">
        <v>0</v>
      </c>
      <c r="H63" s="59">
        <f t="shared" si="0"/>
        <v>0</v>
      </c>
    </row>
    <row r="64" spans="1:8" ht="20.25" customHeight="1" x14ac:dyDescent="0.2">
      <c r="A64" s="61" t="s">
        <v>459</v>
      </c>
      <c r="B64" s="61"/>
      <c r="C64" s="62">
        <v>5000</v>
      </c>
      <c r="D64" s="62">
        <v>5250</v>
      </c>
      <c r="E64" s="62">
        <v>5000</v>
      </c>
      <c r="F64" s="62">
        <v>5099.05</v>
      </c>
      <c r="G64" s="62">
        <v>0</v>
      </c>
      <c r="H64" s="59">
        <f t="shared" si="0"/>
        <v>0</v>
      </c>
    </row>
    <row r="65" spans="1:8" ht="20.25" customHeight="1" x14ac:dyDescent="0.2">
      <c r="A65" t="s">
        <v>97</v>
      </c>
      <c r="C65" s="59">
        <v>1646852</v>
      </c>
      <c r="D65" s="59">
        <v>1411169.5500000003</v>
      </c>
      <c r="E65" s="59">
        <v>1589187</v>
      </c>
      <c r="F65" s="59">
        <v>281411.66679999995</v>
      </c>
      <c r="G65" s="59">
        <v>1223420.0139039999</v>
      </c>
      <c r="H65" s="59">
        <f t="shared" si="0"/>
        <v>1223420.0139039999</v>
      </c>
    </row>
    <row r="66" spans="1:8" ht="20.25" customHeight="1" x14ac:dyDescent="0.2">
      <c r="C66"/>
      <c r="H66" s="59"/>
    </row>
    <row r="67" spans="1:8" ht="20.25" customHeight="1" x14ac:dyDescent="0.2">
      <c r="C67"/>
      <c r="H67" s="59"/>
    </row>
    <row r="68" spans="1:8" ht="20.25" customHeight="1" x14ac:dyDescent="0.2">
      <c r="C68"/>
      <c r="H68" s="59"/>
    </row>
    <row r="69" spans="1:8" ht="20.25" customHeight="1" x14ac:dyDescent="0.2">
      <c r="C69"/>
      <c r="H69" s="59"/>
    </row>
    <row r="70" spans="1:8" ht="20.25" customHeight="1" x14ac:dyDescent="0.2">
      <c r="C70"/>
      <c r="H70" s="59">
        <f>SUM(H5:H69)</f>
        <v>3670260.041712001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182</v>
      </c>
      <c r="E119" t="s">
        <v>183</v>
      </c>
      <c r="F119" t="s">
        <v>179</v>
      </c>
      <c r="G119" t="s">
        <v>184</v>
      </c>
      <c r="I119" t="s">
        <v>188</v>
      </c>
    </row>
    <row r="120" spans="1:10" x14ac:dyDescent="0.2">
      <c r="B120" s="64" t="s">
        <v>178</v>
      </c>
      <c r="C120" t="s">
        <v>177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186</v>
      </c>
      <c r="B122">
        <v>20700</v>
      </c>
      <c r="C122" s="58">
        <v>424374</v>
      </c>
    </row>
    <row r="123" spans="1:10" x14ac:dyDescent="0.2">
      <c r="A123" s="64" t="s">
        <v>186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185</v>
      </c>
      <c r="D126" t="s">
        <v>189</v>
      </c>
      <c r="E126" t="s">
        <v>189</v>
      </c>
      <c r="F126" t="s">
        <v>187</v>
      </c>
    </row>
    <row r="127" spans="1:10" x14ac:dyDescent="0.2">
      <c r="C127" s="65">
        <f>+C50+C121</f>
        <v>1979256</v>
      </c>
      <c r="D127" s="60">
        <f>+D121-D50</f>
        <v>1915800</v>
      </c>
      <c r="E127" s="60">
        <f>+E121-E50</f>
        <v>1916000</v>
      </c>
      <c r="F127" s="60">
        <f>+F121-F50</f>
        <v>822841</v>
      </c>
      <c r="G127" s="59">
        <f>+G121-G50</f>
        <v>1437556.2</v>
      </c>
    </row>
    <row r="128" spans="1:10" x14ac:dyDescent="0.2">
      <c r="C128"/>
    </row>
    <row r="129" spans="2:7" x14ac:dyDescent="0.2">
      <c r="B129" t="s">
        <v>180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tabSelected="1" zoomScale="85" zoomScaleNormal="85" workbookViewId="0">
      <selection activeCell="H18" sqref="H18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173</v>
      </c>
      <c r="D2">
        <v>12</v>
      </c>
    </row>
    <row r="4" spans="1:11" x14ac:dyDescent="0.2">
      <c r="A4" s="57" t="s">
        <v>23</v>
      </c>
      <c r="B4" s="57" t="s">
        <v>42</v>
      </c>
      <c r="C4" t="s">
        <v>171</v>
      </c>
      <c r="D4" t="s">
        <v>181</v>
      </c>
      <c r="E4" t="s">
        <v>174</v>
      </c>
      <c r="F4" t="s">
        <v>192</v>
      </c>
      <c r="G4" t="s">
        <v>176</v>
      </c>
      <c r="H4" t="s">
        <v>154</v>
      </c>
    </row>
    <row r="5" spans="1:11" ht="20.25" customHeight="1" x14ac:dyDescent="0.2">
      <c r="A5" t="s">
        <v>144</v>
      </c>
      <c r="B5" t="s">
        <v>304</v>
      </c>
      <c r="C5" s="59">
        <v>15000</v>
      </c>
      <c r="D5" s="59">
        <v>15750</v>
      </c>
      <c r="E5" s="59">
        <v>15000</v>
      </c>
      <c r="F5" s="59">
        <v>13201.65</v>
      </c>
      <c r="G5" s="59">
        <v>12070</v>
      </c>
      <c r="H5" s="59">
        <v>1131.6499999999996</v>
      </c>
      <c r="I5" s="59"/>
    </row>
    <row r="6" spans="1:11" ht="20.25" customHeight="1" x14ac:dyDescent="0.2">
      <c r="A6" s="61" t="s">
        <v>762</v>
      </c>
      <c r="B6" s="61"/>
      <c r="C6" s="62">
        <v>15000</v>
      </c>
      <c r="D6" s="62">
        <v>15750</v>
      </c>
      <c r="E6" s="62">
        <v>15000</v>
      </c>
      <c r="F6" s="62">
        <v>13201.65</v>
      </c>
      <c r="G6" s="62">
        <v>12070</v>
      </c>
      <c r="H6" s="62">
        <v>1131.6499999999996</v>
      </c>
    </row>
    <row r="7" spans="1:11" ht="20.25" customHeight="1" x14ac:dyDescent="0.2">
      <c r="A7" s="93" t="s">
        <v>197</v>
      </c>
      <c r="B7" s="93" t="s">
        <v>73</v>
      </c>
      <c r="C7" s="59">
        <v>325000</v>
      </c>
      <c r="D7" s="59">
        <v>341250</v>
      </c>
      <c r="E7" s="59">
        <v>325000</v>
      </c>
      <c r="F7" s="59">
        <v>286035.75</v>
      </c>
      <c r="G7" s="59">
        <v>0</v>
      </c>
      <c r="H7" s="59">
        <v>286035.75</v>
      </c>
      <c r="I7" s="59"/>
      <c r="J7" s="59"/>
      <c r="K7" s="59"/>
    </row>
    <row r="8" spans="1:11" ht="20.25" customHeight="1" x14ac:dyDescent="0.2">
      <c r="A8" s="61" t="s">
        <v>387</v>
      </c>
      <c r="B8" s="61"/>
      <c r="C8" s="62">
        <v>325000</v>
      </c>
      <c r="D8" s="62">
        <v>341250</v>
      </c>
      <c r="E8" s="62">
        <v>325000</v>
      </c>
      <c r="F8" s="62">
        <v>286035.75</v>
      </c>
      <c r="G8" s="62">
        <v>0</v>
      </c>
      <c r="H8" s="62">
        <v>286035.75</v>
      </c>
      <c r="J8" s="59"/>
      <c r="K8" s="59"/>
    </row>
    <row r="9" spans="1:11" ht="20.25" customHeight="1" x14ac:dyDescent="0.2">
      <c r="A9" s="93" t="s">
        <v>190</v>
      </c>
      <c r="B9" t="s">
        <v>147</v>
      </c>
      <c r="C9" s="59">
        <v>120000</v>
      </c>
      <c r="D9" s="59">
        <v>126000</v>
      </c>
      <c r="E9" s="59">
        <v>120000</v>
      </c>
      <c r="F9" s="59">
        <v>105613.2</v>
      </c>
      <c r="G9" s="59">
        <v>0</v>
      </c>
      <c r="H9" s="59">
        <v>105613.2</v>
      </c>
      <c r="I9" s="59"/>
    </row>
    <row r="10" spans="1:11" ht="20.25" customHeight="1" x14ac:dyDescent="0.2">
      <c r="A10" s="93"/>
      <c r="B10" t="s">
        <v>475</v>
      </c>
      <c r="C10" s="59">
        <v>30000</v>
      </c>
      <c r="D10" s="59">
        <v>31500</v>
      </c>
      <c r="E10" s="59">
        <v>30000</v>
      </c>
      <c r="F10" s="59">
        <v>26403.3</v>
      </c>
      <c r="G10" s="59">
        <v>0</v>
      </c>
      <c r="H10" s="59">
        <v>26403.3</v>
      </c>
    </row>
    <row r="11" spans="1:11" ht="20.25" customHeight="1" x14ac:dyDescent="0.2">
      <c r="A11" s="61" t="s">
        <v>388</v>
      </c>
      <c r="B11" s="61"/>
      <c r="C11" s="62">
        <v>150000</v>
      </c>
      <c r="D11" s="62">
        <v>157500</v>
      </c>
      <c r="E11" s="62">
        <v>150000</v>
      </c>
      <c r="F11" s="62">
        <v>132016.5</v>
      </c>
      <c r="G11" s="62">
        <v>0</v>
      </c>
      <c r="H11" s="62">
        <v>132016.5</v>
      </c>
      <c r="I11" s="59"/>
    </row>
    <row r="12" spans="1:11" ht="20.25" customHeight="1" x14ac:dyDescent="0.2">
      <c r="A12" s="93" t="s">
        <v>151</v>
      </c>
      <c r="B12" s="93" t="s">
        <v>196</v>
      </c>
      <c r="C12" s="92">
        <v>5000</v>
      </c>
      <c r="D12" s="92">
        <v>0</v>
      </c>
      <c r="E12" s="92">
        <v>5000</v>
      </c>
      <c r="F12" s="92">
        <v>4400.55</v>
      </c>
      <c r="G12" s="92">
        <v>0</v>
      </c>
      <c r="H12" s="92">
        <v>4400.55</v>
      </c>
      <c r="I12" s="59"/>
    </row>
    <row r="13" spans="1:11" ht="20.25" customHeight="1" x14ac:dyDescent="0.2">
      <c r="A13" s="61" t="s">
        <v>389</v>
      </c>
      <c r="B13" s="61"/>
      <c r="C13" s="62">
        <v>5000</v>
      </c>
      <c r="D13" s="62">
        <v>0</v>
      </c>
      <c r="E13" s="62">
        <v>5000</v>
      </c>
      <c r="F13" s="62">
        <v>4400.55</v>
      </c>
      <c r="G13" s="62">
        <v>0</v>
      </c>
      <c r="H13" s="62">
        <v>4400.55</v>
      </c>
    </row>
    <row r="14" spans="1:11" ht="20.25" customHeight="1" x14ac:dyDescent="0.2">
      <c r="A14" s="93" t="s">
        <v>81</v>
      </c>
      <c r="B14" s="93" t="s">
        <v>152</v>
      </c>
      <c r="C14" s="59">
        <v>120000</v>
      </c>
      <c r="D14" s="59">
        <v>126000</v>
      </c>
      <c r="E14" s="59">
        <v>120000</v>
      </c>
      <c r="F14" s="59">
        <v>125730.00000000001</v>
      </c>
      <c r="G14" s="59">
        <v>0</v>
      </c>
      <c r="H14" s="59">
        <v>125730.00000000001</v>
      </c>
      <c r="I14" s="59"/>
    </row>
    <row r="15" spans="1:11" ht="20.25" customHeight="1" x14ac:dyDescent="0.2">
      <c r="A15" s="61" t="s">
        <v>175</v>
      </c>
      <c r="B15" s="61"/>
      <c r="C15" s="62">
        <v>120000</v>
      </c>
      <c r="D15" s="62">
        <v>126000</v>
      </c>
      <c r="E15" s="62">
        <v>120000</v>
      </c>
      <c r="F15" s="62">
        <v>125730.00000000001</v>
      </c>
      <c r="G15" s="62">
        <v>0</v>
      </c>
      <c r="H15" s="62">
        <v>125730.00000000001</v>
      </c>
    </row>
    <row r="16" spans="1:11" ht="20.25" customHeight="1" x14ac:dyDescent="0.2">
      <c r="A16" s="93" t="s">
        <v>128</v>
      </c>
      <c r="B16" t="s">
        <v>113</v>
      </c>
      <c r="C16" s="59">
        <v>20000</v>
      </c>
      <c r="D16" s="59">
        <v>21000</v>
      </c>
      <c r="E16" s="59">
        <v>20000</v>
      </c>
      <c r="F16" s="59">
        <v>21513.800000000003</v>
      </c>
      <c r="G16" s="59">
        <v>0</v>
      </c>
      <c r="H16" s="59">
        <v>21513.800000000003</v>
      </c>
      <c r="I16" s="59"/>
    </row>
    <row r="17" spans="1:9" ht="20.25" customHeight="1" x14ac:dyDescent="0.2">
      <c r="A17" s="93"/>
      <c r="B17" t="s">
        <v>115</v>
      </c>
      <c r="C17" s="59">
        <v>40000</v>
      </c>
      <c r="D17" s="59">
        <v>42000</v>
      </c>
      <c r="E17" s="59">
        <v>40000</v>
      </c>
      <c r="F17" s="59">
        <v>43027.600000000006</v>
      </c>
      <c r="G17" s="59">
        <v>0</v>
      </c>
      <c r="H17" s="59">
        <v>43027.600000000006</v>
      </c>
      <c r="I17" s="59"/>
    </row>
    <row r="18" spans="1:9" ht="20.25" customHeight="1" x14ac:dyDescent="0.2">
      <c r="A18" s="93"/>
      <c r="B18" s="93" t="s">
        <v>208</v>
      </c>
      <c r="C18" s="59">
        <v>5000</v>
      </c>
      <c r="D18" s="59">
        <v>5250</v>
      </c>
      <c r="E18" s="59">
        <v>5000</v>
      </c>
      <c r="F18" s="59">
        <v>5378.4500000000007</v>
      </c>
      <c r="G18" s="59">
        <v>0</v>
      </c>
      <c r="H18" s="59">
        <v>5378.4500000000007</v>
      </c>
      <c r="I18" s="59"/>
    </row>
    <row r="19" spans="1:9" ht="20.25" customHeight="1" x14ac:dyDescent="0.2">
      <c r="A19" s="61" t="s">
        <v>221</v>
      </c>
      <c r="B19" s="61"/>
      <c r="C19" s="62">
        <v>65000</v>
      </c>
      <c r="D19" s="62">
        <v>68250</v>
      </c>
      <c r="E19" s="62">
        <v>65000</v>
      </c>
      <c r="F19" s="62">
        <v>69919.850000000006</v>
      </c>
      <c r="G19" s="62">
        <v>0</v>
      </c>
      <c r="H19" s="62">
        <v>69919.850000000006</v>
      </c>
      <c r="I19" s="59"/>
    </row>
    <row r="20" spans="1:9" ht="20.25" customHeight="1" x14ac:dyDescent="0.2">
      <c r="A20" s="93" t="s">
        <v>140</v>
      </c>
      <c r="B20" s="93" t="s">
        <v>196</v>
      </c>
      <c r="C20" s="92">
        <v>20000</v>
      </c>
      <c r="D20" s="92">
        <v>0</v>
      </c>
      <c r="E20" s="92">
        <v>20000</v>
      </c>
      <c r="F20" s="92">
        <v>22072.6</v>
      </c>
      <c r="G20" s="92">
        <v>0</v>
      </c>
      <c r="H20" s="92">
        <v>22072.6</v>
      </c>
      <c r="I20" s="59"/>
    </row>
    <row r="21" spans="1:9" ht="20.25" customHeight="1" x14ac:dyDescent="0.2">
      <c r="A21" s="61" t="s">
        <v>391</v>
      </c>
      <c r="B21" s="61"/>
      <c r="C21" s="62">
        <v>20000</v>
      </c>
      <c r="D21" s="62">
        <v>0</v>
      </c>
      <c r="E21" s="62">
        <v>20000</v>
      </c>
      <c r="F21" s="62">
        <v>22072.6</v>
      </c>
      <c r="G21" s="62">
        <v>0</v>
      </c>
      <c r="H21" s="62">
        <v>22072.6</v>
      </c>
      <c r="I21" s="59"/>
    </row>
    <row r="22" spans="1:9" ht="20.25" customHeight="1" x14ac:dyDescent="0.2">
      <c r="A22" s="93" t="s">
        <v>84</v>
      </c>
      <c r="B22" t="s">
        <v>195</v>
      </c>
      <c r="C22" s="59">
        <v>20000</v>
      </c>
      <c r="D22" s="59">
        <v>21000</v>
      </c>
      <c r="E22" s="59">
        <v>20000</v>
      </c>
      <c r="F22" s="59">
        <v>19837.400000000001</v>
      </c>
      <c r="G22" s="59">
        <v>0</v>
      </c>
      <c r="H22" s="59">
        <v>19837.400000000001</v>
      </c>
      <c r="I22" s="59"/>
    </row>
    <row r="23" spans="1:9" ht="20.25" customHeight="1" x14ac:dyDescent="0.2">
      <c r="A23" s="93"/>
      <c r="B23" s="93" t="s">
        <v>325</v>
      </c>
      <c r="C23" s="92">
        <v>7000</v>
      </c>
      <c r="D23" s="92">
        <v>7350</v>
      </c>
      <c r="E23" s="92">
        <v>7000</v>
      </c>
      <c r="F23" s="92">
        <v>6943.09</v>
      </c>
      <c r="G23" s="92">
        <v>0</v>
      </c>
      <c r="H23" s="92">
        <v>6943.09</v>
      </c>
      <c r="I23" s="59"/>
    </row>
    <row r="24" spans="1:9" ht="20.25" customHeight="1" x14ac:dyDescent="0.2">
      <c r="A24" s="93"/>
      <c r="B24" t="s">
        <v>349</v>
      </c>
      <c r="C24" s="59">
        <v>5000</v>
      </c>
      <c r="D24" s="59">
        <v>5250</v>
      </c>
      <c r="E24" s="59">
        <v>5000</v>
      </c>
      <c r="F24" s="59">
        <v>4959.3500000000004</v>
      </c>
      <c r="G24" s="59">
        <v>0</v>
      </c>
      <c r="H24" s="59">
        <v>4959.3500000000004</v>
      </c>
      <c r="I24" s="59"/>
    </row>
    <row r="25" spans="1:9" ht="20.25" customHeight="1" x14ac:dyDescent="0.2">
      <c r="A25" s="61" t="s">
        <v>392</v>
      </c>
      <c r="B25" s="61"/>
      <c r="C25" s="62">
        <v>32000</v>
      </c>
      <c r="D25" s="62">
        <v>33600</v>
      </c>
      <c r="E25" s="62">
        <v>32000</v>
      </c>
      <c r="F25" s="62">
        <v>31739.840000000004</v>
      </c>
      <c r="G25" s="62">
        <v>0</v>
      </c>
      <c r="H25" s="62">
        <v>31739.840000000004</v>
      </c>
      <c r="I25" s="59"/>
    </row>
    <row r="26" spans="1:9" ht="20.25" customHeight="1" x14ac:dyDescent="0.2">
      <c r="A26" t="s">
        <v>137</v>
      </c>
      <c r="B26" t="s">
        <v>113</v>
      </c>
      <c r="C26" s="59">
        <v>20000</v>
      </c>
      <c r="D26" s="59">
        <v>0</v>
      </c>
      <c r="E26" s="59">
        <v>20000</v>
      </c>
      <c r="F26" s="59">
        <v>27101.800000000003</v>
      </c>
      <c r="G26" s="59">
        <v>0</v>
      </c>
      <c r="H26" s="59">
        <v>27101.800000000003</v>
      </c>
      <c r="I26" s="59"/>
    </row>
    <row r="27" spans="1:9" ht="20.25" customHeight="1" x14ac:dyDescent="0.2">
      <c r="A27" s="61" t="s">
        <v>394</v>
      </c>
      <c r="B27" s="61"/>
      <c r="C27" s="62">
        <v>20000</v>
      </c>
      <c r="D27" s="62">
        <v>0</v>
      </c>
      <c r="E27" s="62">
        <v>20000</v>
      </c>
      <c r="F27" s="62">
        <v>27101.800000000003</v>
      </c>
      <c r="G27" s="62">
        <v>0</v>
      </c>
      <c r="H27" s="62">
        <v>27101.800000000003</v>
      </c>
      <c r="I27" s="59"/>
    </row>
    <row r="28" spans="1:9" ht="20.25" customHeight="1" x14ac:dyDescent="0.2">
      <c r="A28" t="s">
        <v>97</v>
      </c>
      <c r="C28" s="59">
        <v>752000</v>
      </c>
      <c r="D28" s="59">
        <v>742350</v>
      </c>
      <c r="E28" s="59">
        <v>752000</v>
      </c>
      <c r="F28" s="59">
        <v>712218.54</v>
      </c>
      <c r="G28" s="59">
        <v>12070</v>
      </c>
      <c r="H28" s="59">
        <v>700148.54</v>
      </c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182</v>
      </c>
      <c r="E119" t="s">
        <v>183</v>
      </c>
      <c r="F119" t="s">
        <v>179</v>
      </c>
      <c r="G119" t="s">
        <v>184</v>
      </c>
      <c r="I119" t="s">
        <v>188</v>
      </c>
    </row>
    <row r="120" spans="1:10" x14ac:dyDescent="0.2">
      <c r="B120" s="64" t="s">
        <v>178</v>
      </c>
      <c r="C120" t="s">
        <v>177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186</v>
      </c>
      <c r="B122">
        <v>20700</v>
      </c>
      <c r="C122" s="58">
        <v>424374</v>
      </c>
    </row>
    <row r="123" spans="1:10" x14ac:dyDescent="0.2">
      <c r="A123" s="64" t="s">
        <v>186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185</v>
      </c>
      <c r="D126" t="s">
        <v>189</v>
      </c>
      <c r="E126" t="s">
        <v>189</v>
      </c>
      <c r="F126" t="s">
        <v>187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180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2712-94FB-40B2-B55C-2C5BFE913243}">
  <sheetPr>
    <tabColor theme="5" tint="0.39997558519241921"/>
  </sheetPr>
  <dimension ref="A3:AG31"/>
  <sheetViews>
    <sheetView workbookViewId="0">
      <selection activeCell="J23" sqref="J23"/>
    </sheetView>
  </sheetViews>
  <sheetFormatPr defaultRowHeight="12.75" x14ac:dyDescent="0.2"/>
  <cols>
    <col min="1" max="1" width="19.5" style="71" bestFit="1" customWidth="1"/>
    <col min="2" max="6" width="7" style="71" bestFit="1" customWidth="1"/>
    <col min="7" max="7" width="6.5" style="71" bestFit="1" customWidth="1"/>
    <col min="8" max="8" width="7" style="71" bestFit="1" customWidth="1"/>
    <col min="9" max="10" width="7.875" style="71" bestFit="1" customWidth="1"/>
    <col min="11" max="12" width="7" style="71" bestFit="1" customWidth="1"/>
    <col min="13" max="13" width="7.875" style="71" bestFit="1" customWidth="1"/>
    <col min="14" max="14" width="7" style="71" bestFit="1" customWidth="1"/>
    <col min="15" max="17" width="7.875" style="71" bestFit="1" customWidth="1"/>
    <col min="18" max="20" width="7" style="71" bestFit="1" customWidth="1"/>
    <col min="21" max="21" width="9.25" style="71" bestFit="1" customWidth="1"/>
    <col min="22" max="22" width="7" style="71" customWidth="1"/>
    <col min="23" max="23" width="19.5" style="71" bestFit="1" customWidth="1"/>
    <col min="24" max="26" width="7" style="71" bestFit="1" customWidth="1"/>
    <col min="27" max="27" width="7.875" style="71" bestFit="1" customWidth="1"/>
    <col min="28" max="32" width="7" style="71" bestFit="1" customWidth="1"/>
    <col min="33" max="33" width="10.25" style="71" bestFit="1" customWidth="1"/>
    <col min="34" max="16384" width="9" style="71"/>
  </cols>
  <sheetData>
    <row r="3" spans="1:33" x14ac:dyDescent="0.2">
      <c r="A3" s="73" t="s">
        <v>154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 t="s">
        <v>154</v>
      </c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4" spans="1:33" s="72" customFormat="1" x14ac:dyDescent="0.2">
      <c r="A4" s="74" t="s">
        <v>614</v>
      </c>
      <c r="B4" s="74">
        <v>45726</v>
      </c>
      <c r="C4" s="74">
        <v>45728</v>
      </c>
      <c r="D4" s="74">
        <v>45729</v>
      </c>
      <c r="E4" s="74">
        <v>45730</v>
      </c>
      <c r="F4" s="74">
        <v>45731</v>
      </c>
      <c r="G4" s="74">
        <v>45732</v>
      </c>
      <c r="H4" s="74">
        <v>45733</v>
      </c>
      <c r="I4" s="74">
        <v>45735</v>
      </c>
      <c r="J4" s="74">
        <v>45736</v>
      </c>
      <c r="K4" s="74">
        <v>45737</v>
      </c>
      <c r="L4" s="74">
        <v>45738</v>
      </c>
      <c r="M4" s="74">
        <v>45739</v>
      </c>
      <c r="N4" s="74">
        <v>45740</v>
      </c>
      <c r="O4" s="74">
        <v>45741</v>
      </c>
      <c r="P4" s="74">
        <v>45742</v>
      </c>
      <c r="Q4" s="74">
        <v>45743</v>
      </c>
      <c r="R4" s="74">
        <v>45745</v>
      </c>
      <c r="S4" s="74">
        <v>45746</v>
      </c>
      <c r="T4" s="74">
        <v>45747</v>
      </c>
      <c r="U4" s="74" t="s">
        <v>21</v>
      </c>
      <c r="V4" s="74"/>
      <c r="W4" s="74" t="s">
        <v>614</v>
      </c>
      <c r="X4" s="74">
        <v>45749</v>
      </c>
      <c r="Y4" s="74">
        <v>45750</v>
      </c>
      <c r="Z4" s="74">
        <v>45751</v>
      </c>
      <c r="AA4" s="74">
        <v>45752</v>
      </c>
      <c r="AB4" s="74">
        <v>45760</v>
      </c>
      <c r="AC4" s="74">
        <v>45765</v>
      </c>
      <c r="AD4" s="74">
        <v>45766</v>
      </c>
      <c r="AE4" s="74">
        <v>45767</v>
      </c>
      <c r="AF4" s="74">
        <v>45775</v>
      </c>
      <c r="AG4" s="74" t="s">
        <v>97</v>
      </c>
    </row>
    <row r="5" spans="1:33" x14ac:dyDescent="0.2">
      <c r="A5" s="73" t="s">
        <v>427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>
        <f>SUM(B5:T5)</f>
        <v>0</v>
      </c>
      <c r="V5" s="75"/>
      <c r="W5" s="73" t="s">
        <v>427</v>
      </c>
      <c r="X5" s="75"/>
      <c r="Y5" s="75"/>
      <c r="Z5" s="75"/>
      <c r="AA5" s="75"/>
      <c r="AB5" s="75"/>
      <c r="AC5" s="75"/>
      <c r="AD5" s="75"/>
      <c r="AE5" s="75"/>
      <c r="AF5" s="75"/>
      <c r="AG5" s="75">
        <f>SUM(X5:AF5)</f>
        <v>0</v>
      </c>
    </row>
    <row r="6" spans="1:33" x14ac:dyDescent="0.2">
      <c r="A6" s="73" t="s">
        <v>144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>
        <f t="shared" ref="U6:U30" si="0">SUM(B6:T6)</f>
        <v>0</v>
      </c>
      <c r="V6" s="75"/>
      <c r="W6" s="73" t="s">
        <v>144</v>
      </c>
      <c r="X6" s="75"/>
      <c r="Y6" s="75"/>
      <c r="Z6" s="75"/>
      <c r="AA6" s="75"/>
      <c r="AB6" s="75"/>
      <c r="AC6" s="75"/>
      <c r="AD6" s="75"/>
      <c r="AE6" s="75"/>
      <c r="AF6" s="75"/>
      <c r="AG6" s="75">
        <f t="shared" ref="AG6:AG30" si="1">SUM(X6:AF6)</f>
        <v>0</v>
      </c>
    </row>
    <row r="7" spans="1:33" x14ac:dyDescent="0.2">
      <c r="A7" s="73" t="s">
        <v>148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>
        <f t="shared" si="0"/>
        <v>0</v>
      </c>
      <c r="V7" s="75"/>
      <c r="W7" s="73" t="s">
        <v>148</v>
      </c>
      <c r="X7" s="75"/>
      <c r="Y7" s="75"/>
      <c r="Z7" s="75"/>
      <c r="AA7" s="75"/>
      <c r="AB7" s="75"/>
      <c r="AC7" s="75"/>
      <c r="AD7" s="75"/>
      <c r="AE7" s="75"/>
      <c r="AF7" s="75"/>
      <c r="AG7" s="75">
        <f t="shared" si="1"/>
        <v>0</v>
      </c>
    </row>
    <row r="8" spans="1:33" x14ac:dyDescent="0.2">
      <c r="A8" s="73" t="s">
        <v>197</v>
      </c>
      <c r="B8" s="75">
        <v>30196.794127499998</v>
      </c>
      <c r="C8" s="75"/>
      <c r="D8" s="75">
        <v>22002.75</v>
      </c>
      <c r="E8" s="75">
        <v>18440.400000000001</v>
      </c>
      <c r="F8" s="75">
        <v>22840.95</v>
      </c>
      <c r="G8" s="75"/>
      <c r="H8" s="75">
        <v>45123.1</v>
      </c>
      <c r="I8" s="75"/>
      <c r="J8" s="75">
        <v>22002.75</v>
      </c>
      <c r="K8" s="75">
        <v>22561.550000000003</v>
      </c>
      <c r="L8" s="75">
        <v>14039.85</v>
      </c>
      <c r="M8" s="75">
        <v>22282.15</v>
      </c>
      <c r="N8" s="75">
        <v>35204.400000000001</v>
      </c>
      <c r="O8" s="75"/>
      <c r="P8" s="75"/>
      <c r="Q8" s="75"/>
      <c r="R8" s="75"/>
      <c r="S8" s="75"/>
      <c r="T8" s="75"/>
      <c r="U8" s="75">
        <f t="shared" si="0"/>
        <v>254694.69412749997</v>
      </c>
      <c r="V8" s="75"/>
      <c r="W8" s="73" t="s">
        <v>197</v>
      </c>
      <c r="X8" s="75"/>
      <c r="Y8" s="75"/>
      <c r="Z8" s="75"/>
      <c r="AA8" s="75"/>
      <c r="AB8" s="75"/>
      <c r="AC8" s="75"/>
      <c r="AD8" s="75"/>
      <c r="AE8" s="75"/>
      <c r="AF8" s="75"/>
      <c r="AG8" s="75">
        <f t="shared" si="1"/>
        <v>0</v>
      </c>
    </row>
    <row r="9" spans="1:33" x14ac:dyDescent="0.2">
      <c r="A9" s="73" t="s">
        <v>116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0</v>
      </c>
      <c r="N9" s="75"/>
      <c r="O9" s="75"/>
      <c r="P9" s="75"/>
      <c r="Q9" s="75"/>
      <c r="R9" s="75"/>
      <c r="S9" s="75"/>
      <c r="T9" s="75"/>
      <c r="U9" s="75">
        <f t="shared" si="0"/>
        <v>0</v>
      </c>
      <c r="V9" s="75"/>
      <c r="W9" s="73" t="s">
        <v>116</v>
      </c>
      <c r="X9" s="75"/>
      <c r="Y9" s="75"/>
      <c r="Z9" s="75"/>
      <c r="AA9" s="75"/>
      <c r="AB9" s="75"/>
      <c r="AC9" s="75"/>
      <c r="AD9" s="75"/>
      <c r="AE9" s="75"/>
      <c r="AF9" s="75"/>
      <c r="AG9" s="75">
        <f t="shared" si="1"/>
        <v>0</v>
      </c>
    </row>
    <row r="10" spans="1:33" x14ac:dyDescent="0.2">
      <c r="A10" s="73" t="s">
        <v>190</v>
      </c>
      <c r="B10" s="75"/>
      <c r="C10" s="75"/>
      <c r="D10" s="75"/>
      <c r="E10" s="75"/>
      <c r="F10" s="75">
        <v>0</v>
      </c>
      <c r="G10" s="75"/>
      <c r="H10" s="75"/>
      <c r="I10" s="75"/>
      <c r="J10" s="75">
        <v>30464.699999999997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>
        <f t="shared" si="0"/>
        <v>30464.699999999997</v>
      </c>
      <c r="V10" s="75"/>
      <c r="W10" s="73" t="s">
        <v>190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>
        <f t="shared" si="1"/>
        <v>0</v>
      </c>
    </row>
    <row r="11" spans="1:33" x14ac:dyDescent="0.2">
      <c r="A11" s="73" t="s">
        <v>323</v>
      </c>
      <c r="B11" s="75"/>
      <c r="C11" s="75">
        <v>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>
        <f t="shared" si="0"/>
        <v>0</v>
      </c>
      <c r="V11" s="75"/>
      <c r="W11" s="73" t="s">
        <v>323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>
        <f t="shared" si="1"/>
        <v>0</v>
      </c>
    </row>
    <row r="12" spans="1:33" x14ac:dyDescent="0.2">
      <c r="A12" s="73" t="s">
        <v>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>
        <f t="shared" si="0"/>
        <v>0</v>
      </c>
      <c r="V12" s="75"/>
      <c r="W12" s="73" t="s">
        <v>151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>
        <f t="shared" si="1"/>
        <v>0</v>
      </c>
    </row>
    <row r="13" spans="1:33" x14ac:dyDescent="0.2">
      <c r="A13" s="73" t="s">
        <v>79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f t="shared" si="0"/>
        <v>0</v>
      </c>
      <c r="V13" s="75"/>
      <c r="W13" s="73" t="s">
        <v>79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>
        <f t="shared" si="1"/>
        <v>0</v>
      </c>
    </row>
    <row r="14" spans="1:33" x14ac:dyDescent="0.2">
      <c r="A14" s="73" t="s">
        <v>82</v>
      </c>
      <c r="B14" s="75">
        <v>0</v>
      </c>
      <c r="C14" s="75">
        <v>33187.481250000004</v>
      </c>
      <c r="D14" s="75">
        <v>12908.280000000002</v>
      </c>
      <c r="E14" s="75"/>
      <c r="F14" s="75"/>
      <c r="G14" s="75"/>
      <c r="H14" s="75"/>
      <c r="I14" s="75">
        <v>86055.200000000012</v>
      </c>
      <c r="J14" s="75">
        <v>21513.800000000003</v>
      </c>
      <c r="K14" s="75"/>
      <c r="L14" s="75">
        <v>64262.000000000007</v>
      </c>
      <c r="M14" s="75">
        <v>140873.48000000001</v>
      </c>
      <c r="N14" s="75"/>
      <c r="O14" s="75"/>
      <c r="P14" s="75">
        <v>102190.55000000002</v>
      </c>
      <c r="Q14" s="75">
        <v>73901.3</v>
      </c>
      <c r="R14" s="75">
        <v>96812.1</v>
      </c>
      <c r="S14" s="75">
        <v>16135.350000000002</v>
      </c>
      <c r="T14" s="75">
        <v>31432.5</v>
      </c>
      <c r="U14" s="75">
        <f t="shared" si="0"/>
        <v>679272.04125000013</v>
      </c>
      <c r="V14" s="75"/>
      <c r="W14" s="73" t="s">
        <v>82</v>
      </c>
      <c r="X14" s="75">
        <v>21513.800000000003</v>
      </c>
      <c r="Y14" s="75">
        <v>21513.800000000003</v>
      </c>
      <c r="Z14" s="75">
        <v>10756.900000000001</v>
      </c>
      <c r="AA14" s="75">
        <v>107569.00000000001</v>
      </c>
      <c r="AB14" s="75">
        <v>21513.800000000003</v>
      </c>
      <c r="AC14" s="75">
        <v>10756.900000000001</v>
      </c>
      <c r="AD14" s="75">
        <v>21513.800000000003</v>
      </c>
      <c r="AE14" s="75"/>
      <c r="AF14" s="75"/>
      <c r="AG14" s="75">
        <f t="shared" si="1"/>
        <v>215138.00000000006</v>
      </c>
    </row>
    <row r="15" spans="1:33" x14ac:dyDescent="0.2">
      <c r="A15" s="73" t="s">
        <v>81</v>
      </c>
      <c r="B15" s="75"/>
      <c r="C15" s="75">
        <v>0</v>
      </c>
      <c r="D15" s="75">
        <v>0</v>
      </c>
      <c r="E15" s="75">
        <v>0</v>
      </c>
      <c r="F15" s="75">
        <v>0</v>
      </c>
      <c r="G15" s="75">
        <v>3310.89</v>
      </c>
      <c r="H15" s="75">
        <v>4959.3500000000004</v>
      </c>
      <c r="I15" s="75">
        <v>37649.150000000009</v>
      </c>
      <c r="J15" s="75">
        <v>0</v>
      </c>
      <c r="K15" s="75">
        <v>0</v>
      </c>
      <c r="L15" s="75">
        <v>5280.6600000000008</v>
      </c>
      <c r="M15" s="75">
        <v>18342.95925</v>
      </c>
      <c r="N15" s="75"/>
      <c r="O15" s="75"/>
      <c r="P15" s="75">
        <v>16554.45</v>
      </c>
      <c r="Q15" s="75">
        <v>47427.66105000001</v>
      </c>
      <c r="R15" s="75"/>
      <c r="S15" s="75"/>
      <c r="T15" s="75"/>
      <c r="U15" s="75">
        <f t="shared" si="0"/>
        <v>133525.12030000001</v>
      </c>
      <c r="V15" s="75"/>
      <c r="W15" s="73" t="s">
        <v>81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>
        <f t="shared" si="1"/>
        <v>0</v>
      </c>
    </row>
    <row r="16" spans="1:33" x14ac:dyDescent="0.2">
      <c r="A16" s="73" t="s">
        <v>117</v>
      </c>
      <c r="B16" s="75"/>
      <c r="C16" s="75">
        <v>0</v>
      </c>
      <c r="D16" s="75">
        <v>712.8891000000001</v>
      </c>
      <c r="E16" s="75">
        <v>0</v>
      </c>
      <c r="F16" s="75">
        <v>0</v>
      </c>
      <c r="G16" s="75">
        <v>0</v>
      </c>
      <c r="H16" s="75"/>
      <c r="I16" s="75">
        <v>0</v>
      </c>
      <c r="J16" s="75"/>
      <c r="K16" s="75">
        <v>0</v>
      </c>
      <c r="L16" s="75">
        <v>0</v>
      </c>
      <c r="M16" s="75"/>
      <c r="N16" s="75"/>
      <c r="O16" s="75"/>
      <c r="P16" s="75"/>
      <c r="Q16" s="75"/>
      <c r="R16" s="75"/>
      <c r="S16" s="75"/>
      <c r="T16" s="75"/>
      <c r="U16" s="75">
        <f t="shared" si="0"/>
        <v>712.8891000000001</v>
      </c>
      <c r="V16" s="75"/>
      <c r="W16" s="73" t="s">
        <v>117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>
        <f t="shared" si="1"/>
        <v>0</v>
      </c>
    </row>
    <row r="17" spans="1:33" x14ac:dyDescent="0.2">
      <c r="A17" s="73" t="s">
        <v>128</v>
      </c>
      <c r="B17" s="75"/>
      <c r="C17" s="75"/>
      <c r="D17" s="75">
        <v>0</v>
      </c>
      <c r="E17" s="75"/>
      <c r="F17" s="75"/>
      <c r="G17" s="75"/>
      <c r="H17" s="75"/>
      <c r="I17" s="75">
        <v>0</v>
      </c>
      <c r="J17" s="75">
        <v>0</v>
      </c>
      <c r="K17" s="75"/>
      <c r="L17" s="75"/>
      <c r="M17" s="75"/>
      <c r="N17" s="75"/>
      <c r="O17" s="75"/>
      <c r="P17" s="75">
        <v>0</v>
      </c>
      <c r="Q17" s="75"/>
      <c r="R17" s="75"/>
      <c r="S17" s="75"/>
      <c r="T17" s="75"/>
      <c r="U17" s="75">
        <f t="shared" si="0"/>
        <v>0</v>
      </c>
      <c r="V17" s="75"/>
      <c r="W17" s="73" t="s">
        <v>128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>
        <f t="shared" si="1"/>
        <v>0</v>
      </c>
    </row>
    <row r="18" spans="1:33" x14ac:dyDescent="0.2">
      <c r="A18" s="73" t="s">
        <v>140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f t="shared" si="0"/>
        <v>0</v>
      </c>
      <c r="V18" s="75"/>
      <c r="W18" s="73" t="s">
        <v>140</v>
      </c>
      <c r="X18" s="75"/>
      <c r="Y18" s="75"/>
      <c r="Z18" s="75"/>
      <c r="AA18" s="75"/>
      <c r="AB18" s="75"/>
      <c r="AC18" s="75"/>
      <c r="AD18" s="75"/>
      <c r="AE18" s="75"/>
      <c r="AF18" s="75"/>
      <c r="AG18" s="75">
        <f t="shared" si="1"/>
        <v>0</v>
      </c>
    </row>
    <row r="19" spans="1:33" x14ac:dyDescent="0.2">
      <c r="A19" s="73" t="s">
        <v>419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>
        <v>177732.47218750001</v>
      </c>
      <c r="P19" s="75"/>
      <c r="Q19" s="75"/>
      <c r="R19" s="75"/>
      <c r="S19" s="75"/>
      <c r="T19" s="75"/>
      <c r="U19" s="75">
        <f t="shared" si="0"/>
        <v>177732.47218750001</v>
      </c>
      <c r="V19" s="75"/>
      <c r="W19" s="73" t="s">
        <v>419</v>
      </c>
      <c r="X19" s="75"/>
      <c r="Y19" s="75"/>
      <c r="Z19" s="75"/>
      <c r="AA19" s="75"/>
      <c r="AB19" s="75"/>
      <c r="AC19" s="75"/>
      <c r="AD19" s="75"/>
      <c r="AE19" s="75"/>
      <c r="AF19" s="75"/>
      <c r="AG19" s="75">
        <f t="shared" si="1"/>
        <v>0</v>
      </c>
    </row>
    <row r="20" spans="1:33" x14ac:dyDescent="0.2">
      <c r="A20" s="73" t="s">
        <v>101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>
        <f t="shared" si="0"/>
        <v>0</v>
      </c>
      <c r="V20" s="75"/>
      <c r="W20" s="73" t="s">
        <v>101</v>
      </c>
      <c r="X20" s="75"/>
      <c r="Y20" s="75"/>
      <c r="Z20" s="75"/>
      <c r="AA20" s="75"/>
      <c r="AB20" s="75"/>
      <c r="AC20" s="75"/>
      <c r="AD20" s="75"/>
      <c r="AE20" s="75"/>
      <c r="AF20" s="75"/>
      <c r="AG20" s="75">
        <f t="shared" si="1"/>
        <v>0</v>
      </c>
    </row>
    <row r="21" spans="1:33" x14ac:dyDescent="0.2">
      <c r="A21" s="73" t="s">
        <v>407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>
        <f t="shared" si="0"/>
        <v>0</v>
      </c>
      <c r="V21" s="75"/>
      <c r="W21" s="73" t="s">
        <v>407</v>
      </c>
      <c r="X21" s="75"/>
      <c r="Y21" s="75"/>
      <c r="Z21" s="75"/>
      <c r="AA21" s="75"/>
      <c r="AB21" s="75"/>
      <c r="AC21" s="75"/>
      <c r="AD21" s="75"/>
      <c r="AE21" s="75"/>
      <c r="AF21" s="75">
        <v>49481.740000000005</v>
      </c>
      <c r="AG21" s="75">
        <f t="shared" si="1"/>
        <v>49481.740000000005</v>
      </c>
    </row>
    <row r="22" spans="1:33" x14ac:dyDescent="0.2">
      <c r="A22" s="73" t="s">
        <v>314</v>
      </c>
      <c r="B22" s="75"/>
      <c r="C22" s="75"/>
      <c r="D22" s="75">
        <v>2957.55</v>
      </c>
      <c r="E22" s="75"/>
      <c r="F22" s="75"/>
      <c r="G22" s="75"/>
      <c r="H22" s="75"/>
      <c r="I22" s="75"/>
      <c r="J22" s="75">
        <v>11595.1</v>
      </c>
      <c r="K22" s="75"/>
      <c r="L22" s="75">
        <v>4959.3500000000004</v>
      </c>
      <c r="M22" s="75"/>
      <c r="N22" s="75"/>
      <c r="O22" s="75"/>
      <c r="P22" s="75"/>
      <c r="Q22" s="75"/>
      <c r="R22" s="75"/>
      <c r="S22" s="75"/>
      <c r="T22" s="75"/>
      <c r="U22" s="75">
        <f t="shared" si="0"/>
        <v>19512</v>
      </c>
      <c r="V22" s="75"/>
      <c r="W22" s="73" t="s">
        <v>314</v>
      </c>
      <c r="X22" s="75"/>
      <c r="Y22" s="75"/>
      <c r="Z22" s="75"/>
      <c r="AA22" s="75"/>
      <c r="AB22" s="75"/>
      <c r="AC22" s="75"/>
      <c r="AD22" s="75"/>
      <c r="AE22" s="75"/>
      <c r="AF22" s="75"/>
      <c r="AG22" s="75">
        <f t="shared" si="1"/>
        <v>0</v>
      </c>
    </row>
    <row r="23" spans="1:33" x14ac:dyDescent="0.2">
      <c r="A23" s="73" t="s">
        <v>84</v>
      </c>
      <c r="B23" s="75"/>
      <c r="C23" s="75"/>
      <c r="D23" s="75"/>
      <c r="E23" s="75">
        <v>2797.7000000000007</v>
      </c>
      <c r="F23" s="75">
        <v>4959.3500000000004</v>
      </c>
      <c r="G23" s="75"/>
      <c r="H23" s="75"/>
      <c r="I23" s="75"/>
      <c r="J23" s="75"/>
      <c r="K23" s="75"/>
      <c r="L23" s="75"/>
      <c r="M23" s="75"/>
      <c r="N23" s="75"/>
      <c r="O23" s="75"/>
      <c r="P23" s="75">
        <v>0</v>
      </c>
      <c r="Q23" s="75"/>
      <c r="R23" s="75"/>
      <c r="S23" s="75"/>
      <c r="T23" s="75"/>
      <c r="U23" s="75">
        <f t="shared" si="0"/>
        <v>7757.0500000000011</v>
      </c>
      <c r="V23" s="75"/>
      <c r="W23" s="73" t="s">
        <v>84</v>
      </c>
      <c r="X23" s="75"/>
      <c r="Y23" s="75"/>
      <c r="Z23" s="75"/>
      <c r="AA23" s="75"/>
      <c r="AB23" s="75"/>
      <c r="AC23" s="75"/>
      <c r="AD23" s="75"/>
      <c r="AE23" s="75"/>
      <c r="AF23" s="75"/>
      <c r="AG23" s="75">
        <f t="shared" si="1"/>
        <v>0</v>
      </c>
    </row>
    <row r="24" spans="1:33" x14ac:dyDescent="0.2">
      <c r="A24" s="73" t="s">
        <v>85</v>
      </c>
      <c r="B24" s="75">
        <v>0</v>
      </c>
      <c r="C24" s="75"/>
      <c r="D24" s="75"/>
      <c r="E24" s="75"/>
      <c r="F24" s="75"/>
      <c r="G24" s="75">
        <v>0</v>
      </c>
      <c r="H24" s="75"/>
      <c r="I24" s="75"/>
      <c r="J24" s="75">
        <v>0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>
        <f t="shared" si="0"/>
        <v>0</v>
      </c>
      <c r="V24" s="75"/>
      <c r="W24" s="73" t="s">
        <v>85</v>
      </c>
      <c r="X24" s="75"/>
      <c r="Y24" s="75"/>
      <c r="Z24" s="75"/>
      <c r="AA24" s="75"/>
      <c r="AB24" s="75"/>
      <c r="AC24" s="75"/>
      <c r="AD24" s="75"/>
      <c r="AE24" s="75"/>
      <c r="AF24" s="75"/>
      <c r="AG24" s="75">
        <f t="shared" si="1"/>
        <v>0</v>
      </c>
    </row>
    <row r="25" spans="1:33" x14ac:dyDescent="0.2">
      <c r="A25" s="73" t="s">
        <v>166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>
        <v>29183.25</v>
      </c>
      <c r="U25" s="75">
        <f t="shared" si="0"/>
        <v>29183.25</v>
      </c>
      <c r="V25" s="75"/>
      <c r="W25" s="73" t="s">
        <v>166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>
        <f t="shared" si="1"/>
        <v>0</v>
      </c>
    </row>
    <row r="26" spans="1:33" x14ac:dyDescent="0.2">
      <c r="A26" s="73" t="s">
        <v>257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>
        <f t="shared" si="0"/>
        <v>0</v>
      </c>
      <c r="V26" s="75"/>
      <c r="W26" s="73" t="s">
        <v>257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>
        <f t="shared" si="1"/>
        <v>0</v>
      </c>
    </row>
    <row r="27" spans="1:33" x14ac:dyDescent="0.2">
      <c r="A27" s="73" t="s">
        <v>89</v>
      </c>
      <c r="B27" s="75"/>
      <c r="C27" s="75">
        <v>21299.899999999994</v>
      </c>
      <c r="D27" s="75"/>
      <c r="E27" s="75"/>
      <c r="F27" s="75"/>
      <c r="G27" s="75"/>
      <c r="H27" s="75"/>
      <c r="I27" s="75"/>
      <c r="J27" s="75">
        <v>37299.899999999994</v>
      </c>
      <c r="K27" s="75"/>
      <c r="L27" s="75"/>
      <c r="M27" s="75">
        <v>37299.899999999994</v>
      </c>
      <c r="N27" s="75"/>
      <c r="O27" s="76">
        <v>12433</v>
      </c>
      <c r="P27" s="76">
        <v>37300</v>
      </c>
      <c r="Q27" s="75"/>
      <c r="R27" s="75"/>
      <c r="S27" s="75"/>
      <c r="T27" s="75"/>
      <c r="U27" s="75">
        <f t="shared" si="0"/>
        <v>145632.69999999998</v>
      </c>
      <c r="V27" s="75"/>
      <c r="W27" s="73" t="s">
        <v>89</v>
      </c>
      <c r="X27" s="75"/>
      <c r="Y27" s="75">
        <v>37299.899999999994</v>
      </c>
      <c r="Z27" s="75"/>
      <c r="AA27" s="75"/>
      <c r="AB27" s="75"/>
      <c r="AC27" s="75"/>
      <c r="AD27" s="75"/>
      <c r="AE27" s="75">
        <v>37299.899999999994</v>
      </c>
      <c r="AF27" s="75"/>
      <c r="AG27" s="75">
        <f t="shared" si="1"/>
        <v>74599.799999999988</v>
      </c>
    </row>
    <row r="28" spans="1:33" x14ac:dyDescent="0.2">
      <c r="A28" s="73" t="s">
        <v>137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>
        <v>0</v>
      </c>
      <c r="Q28" s="75"/>
      <c r="R28" s="75"/>
      <c r="S28" s="75"/>
      <c r="T28" s="75"/>
      <c r="U28" s="75">
        <f t="shared" si="0"/>
        <v>0</v>
      </c>
      <c r="V28" s="75"/>
      <c r="W28" s="73" t="s">
        <v>137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>
        <f t="shared" si="1"/>
        <v>0</v>
      </c>
    </row>
    <row r="29" spans="1:33" x14ac:dyDescent="0.2">
      <c r="A29" s="73" t="s">
        <v>584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>
        <v>12396.050000000001</v>
      </c>
      <c r="Q29" s="75"/>
      <c r="R29" s="75"/>
      <c r="S29" s="75"/>
      <c r="T29" s="75"/>
      <c r="U29" s="75">
        <f t="shared" si="0"/>
        <v>12396.050000000001</v>
      </c>
      <c r="V29" s="75"/>
      <c r="W29" s="73" t="s">
        <v>584</v>
      </c>
      <c r="X29" s="75"/>
      <c r="Y29" s="75"/>
      <c r="Z29" s="75"/>
      <c r="AA29" s="75"/>
      <c r="AB29" s="75"/>
      <c r="AC29" s="75"/>
      <c r="AD29" s="75"/>
      <c r="AE29" s="75"/>
      <c r="AF29" s="75"/>
      <c r="AG29" s="75">
        <f t="shared" si="1"/>
        <v>0</v>
      </c>
    </row>
    <row r="30" spans="1:33" x14ac:dyDescent="0.2">
      <c r="A30" s="73" t="s">
        <v>202</v>
      </c>
      <c r="B30" s="75"/>
      <c r="C30" s="75"/>
      <c r="D30" s="75"/>
      <c r="E30" s="75"/>
      <c r="F30" s="75">
        <v>0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>
        <f t="shared" si="0"/>
        <v>0</v>
      </c>
      <c r="V30" s="75"/>
      <c r="W30" s="73" t="s">
        <v>202</v>
      </c>
      <c r="X30" s="75"/>
      <c r="Y30" s="75"/>
      <c r="Z30" s="75"/>
      <c r="AA30" s="75"/>
      <c r="AB30" s="75"/>
      <c r="AC30" s="75"/>
      <c r="AD30" s="75"/>
      <c r="AE30" s="75"/>
      <c r="AF30" s="75"/>
      <c r="AG30" s="75">
        <f t="shared" si="1"/>
        <v>0</v>
      </c>
    </row>
    <row r="31" spans="1:33" x14ac:dyDescent="0.2">
      <c r="A31" s="73" t="s">
        <v>97</v>
      </c>
      <c r="B31" s="75">
        <f>SUM(B5:B30)</f>
        <v>30196.794127499998</v>
      </c>
      <c r="C31" s="75">
        <f t="shared" ref="C31:AG31" si="2">SUM(C5:C30)</f>
        <v>54487.381249999999</v>
      </c>
      <c r="D31" s="75">
        <f t="shared" si="2"/>
        <v>38581.469100000002</v>
      </c>
      <c r="E31" s="75">
        <f t="shared" si="2"/>
        <v>21238.100000000002</v>
      </c>
      <c r="F31" s="75">
        <f t="shared" si="2"/>
        <v>27800.300000000003</v>
      </c>
      <c r="G31" s="75">
        <f t="shared" si="2"/>
        <v>3310.89</v>
      </c>
      <c r="H31" s="75">
        <f t="shared" si="2"/>
        <v>50082.45</v>
      </c>
      <c r="I31" s="75">
        <f t="shared" si="2"/>
        <v>123704.35000000002</v>
      </c>
      <c r="J31" s="75">
        <f t="shared" si="2"/>
        <v>122876.25</v>
      </c>
      <c r="K31" s="75">
        <f t="shared" si="2"/>
        <v>22561.550000000003</v>
      </c>
      <c r="L31" s="75">
        <f t="shared" si="2"/>
        <v>88541.860000000015</v>
      </c>
      <c r="M31" s="75">
        <f t="shared" si="2"/>
        <v>218798.48925000001</v>
      </c>
      <c r="N31" s="75">
        <f t="shared" si="2"/>
        <v>35204.400000000001</v>
      </c>
      <c r="O31" s="75">
        <f t="shared" si="2"/>
        <v>190165.47218750001</v>
      </c>
      <c r="P31" s="75">
        <f t="shared" si="2"/>
        <v>168441.05</v>
      </c>
      <c r="Q31" s="75">
        <f t="shared" si="2"/>
        <v>121328.96105000001</v>
      </c>
      <c r="R31" s="75">
        <f t="shared" si="2"/>
        <v>96812.1</v>
      </c>
      <c r="S31" s="75">
        <f t="shared" si="2"/>
        <v>16135.350000000002</v>
      </c>
      <c r="T31" s="75">
        <f t="shared" si="2"/>
        <v>60615.75</v>
      </c>
      <c r="U31" s="75">
        <f t="shared" si="2"/>
        <v>1490882.9669650001</v>
      </c>
      <c r="V31" s="75"/>
      <c r="W31" s="73" t="s">
        <v>97</v>
      </c>
      <c r="X31" s="75">
        <f t="shared" si="2"/>
        <v>21513.800000000003</v>
      </c>
      <c r="Y31" s="75">
        <f t="shared" si="2"/>
        <v>58813.7</v>
      </c>
      <c r="Z31" s="75">
        <f t="shared" si="2"/>
        <v>10756.900000000001</v>
      </c>
      <c r="AA31" s="75">
        <f t="shared" si="2"/>
        <v>107569.00000000001</v>
      </c>
      <c r="AB31" s="75">
        <f t="shared" si="2"/>
        <v>21513.800000000003</v>
      </c>
      <c r="AC31" s="75">
        <f t="shared" si="2"/>
        <v>10756.900000000001</v>
      </c>
      <c r="AD31" s="75">
        <f t="shared" si="2"/>
        <v>21513.800000000003</v>
      </c>
      <c r="AE31" s="75">
        <f t="shared" si="2"/>
        <v>37299.899999999994</v>
      </c>
      <c r="AF31" s="75">
        <f t="shared" si="2"/>
        <v>49481.740000000005</v>
      </c>
      <c r="AG31" s="75">
        <f t="shared" si="2"/>
        <v>339219.54000000004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2F7F-BDF3-485A-8955-2465E525DD83}">
  <sheetPr>
    <tabColor rgb="FFFFFF00"/>
  </sheetPr>
  <dimension ref="A1:BD234"/>
  <sheetViews>
    <sheetView topLeftCell="A5"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45751</v>
      </c>
      <c r="E3" s="80" t="s">
        <v>52</v>
      </c>
      <c r="F3" s="80"/>
      <c r="G3" s="81">
        <v>10.53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754</v>
      </c>
      <c r="C6" s="9" t="s">
        <v>730</v>
      </c>
      <c r="D6" s="13" t="s">
        <v>731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165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732</v>
      </c>
      <c r="BD7" s="56">
        <v>0</v>
      </c>
    </row>
    <row r="8" spans="1:56" ht="28.5" customHeight="1" x14ac:dyDescent="0.45">
      <c r="A8" s="3">
        <v>45713</v>
      </c>
      <c r="B8" s="14" t="s">
        <v>460</v>
      </c>
      <c r="C8" s="9" t="s">
        <v>461</v>
      </c>
      <c r="D8" s="13" t="s">
        <v>462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463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425</v>
      </c>
      <c r="D9" s="13" t="s">
        <v>426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138</v>
      </c>
      <c r="C11" s="9" t="s">
        <v>73</v>
      </c>
      <c r="D11" s="13" t="s">
        <v>808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157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809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138</v>
      </c>
      <c r="C12" s="9" t="s">
        <v>73</v>
      </c>
      <c r="D12" s="13" t="s">
        <v>810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157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809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138</v>
      </c>
      <c r="C14" s="9" t="s">
        <v>755</v>
      </c>
      <c r="D14" s="13" t="s">
        <v>756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757</v>
      </c>
      <c r="AA14" s="8">
        <v>7404.0999999999995</v>
      </c>
      <c r="AB14" s="8">
        <v>4589</v>
      </c>
      <c r="AC14" s="8">
        <v>2815.0999999999995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758</v>
      </c>
      <c r="BD14" s="56">
        <v>167.55475199999998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757</v>
      </c>
      <c r="AA15" s="8">
        <v>7404.0999999999995</v>
      </c>
      <c r="AB15" s="8">
        <v>4589</v>
      </c>
      <c r="AC15" s="8">
        <v>2815.0999999999995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759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304</v>
      </c>
      <c r="D16" s="13" t="s">
        <v>474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12070</v>
      </c>
      <c r="AC16" s="8">
        <v>1131.6499999999996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77.857519999999994</v>
      </c>
    </row>
    <row r="17" spans="1:56" ht="28.5" customHeight="1" x14ac:dyDescent="0.45">
      <c r="A17" s="3">
        <v>0</v>
      </c>
      <c r="B17" s="14">
        <v>0</v>
      </c>
      <c r="C17" s="9" t="s">
        <v>268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13201.65</v>
      </c>
      <c r="AB17" s="8">
        <v>12070</v>
      </c>
      <c r="AC17" s="8">
        <v>1131.6499999999996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783</v>
      </c>
      <c r="C18" s="9" t="s">
        <v>784</v>
      </c>
      <c r="D18" s="13" t="s">
        <v>785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356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281.63520000000005</v>
      </c>
    </row>
    <row r="19" spans="1:56" ht="28.5" customHeight="1" x14ac:dyDescent="0.45">
      <c r="A19" s="3">
        <v>45749</v>
      </c>
      <c r="B19" s="14" t="s">
        <v>786</v>
      </c>
      <c r="C19" s="9" t="s">
        <v>784</v>
      </c>
      <c r="D19" s="13" t="s">
        <v>787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356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195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126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0</v>
      </c>
      <c r="AC21" s="8">
        <v>17602.2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662</v>
      </c>
      <c r="C22" s="9" t="s">
        <v>450</v>
      </c>
      <c r="D22" s="13" t="s">
        <v>225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190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662</v>
      </c>
      <c r="C23" s="9" t="s">
        <v>450</v>
      </c>
      <c r="D23" s="13" t="s">
        <v>225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12000</v>
      </c>
      <c r="Y23" s="10">
        <v>8400</v>
      </c>
      <c r="Z23" s="9" t="s">
        <v>190</v>
      </c>
      <c r="AA23" s="8">
        <v>6923.5320000000002</v>
      </c>
      <c r="AB23" s="8">
        <v>6923.5320000000002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663</v>
      </c>
      <c r="C24" s="9" t="s">
        <v>450</v>
      </c>
      <c r="D24" s="13" t="s">
        <v>380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190</v>
      </c>
      <c r="AA24" s="8">
        <v>16484.600000000002</v>
      </c>
      <c r="AB24" s="8">
        <v>0</v>
      </c>
      <c r="AC24" s="8">
        <v>16484.600000000002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1197.1482844444449</v>
      </c>
    </row>
    <row r="25" spans="1:56" ht="28.5" customHeight="1" x14ac:dyDescent="0.45">
      <c r="A25" s="3" t="s">
        <v>146</v>
      </c>
      <c r="B25" s="14" t="s">
        <v>146</v>
      </c>
      <c r="C25" s="9" t="s">
        <v>275</v>
      </c>
      <c r="D25" s="13" t="s">
        <v>276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190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45777</v>
      </c>
      <c r="AK25" s="3">
        <v>0</v>
      </c>
      <c r="AL25" s="3">
        <v>45767</v>
      </c>
      <c r="AM25" s="3">
        <v>45774</v>
      </c>
      <c r="AN25" s="3">
        <v>45775</v>
      </c>
      <c r="AO25" s="3">
        <v>45775</v>
      </c>
      <c r="AP25" s="3">
        <v>45772</v>
      </c>
      <c r="AQ25" s="3">
        <v>45776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190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475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190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190</v>
      </c>
      <c r="AA28" s="8">
        <v>164784.53200000001</v>
      </c>
      <c r="AB28" s="8">
        <v>6923.5320000000002</v>
      </c>
      <c r="AC28" s="8">
        <v>157861</v>
      </c>
      <c r="AD28" s="8">
        <v>0</v>
      </c>
      <c r="AE28" s="8">
        <v>0</v>
      </c>
      <c r="AF28" s="8" t="s">
        <v>58</v>
      </c>
      <c r="AG28" s="1" t="s">
        <v>124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45752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682</v>
      </c>
      <c r="C30" s="9" t="s">
        <v>73</v>
      </c>
      <c r="D30" s="13" t="s">
        <v>194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45752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686</v>
      </c>
      <c r="AG30" s="1" t="s">
        <v>125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 t="s">
        <v>227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45752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686</v>
      </c>
      <c r="AG31" s="1" t="s">
        <v>61</v>
      </c>
      <c r="AH31" s="1" t="s">
        <v>74</v>
      </c>
      <c r="AI31" s="1">
        <v>2</v>
      </c>
      <c r="AJ31" s="3">
        <v>45752</v>
      </c>
      <c r="AK31" s="3">
        <v>0</v>
      </c>
      <c r="AL31" s="3">
        <v>45743</v>
      </c>
      <c r="AM31" s="3">
        <v>45750</v>
      </c>
      <c r="AN31" s="3">
        <v>45751</v>
      </c>
      <c r="AO31" s="3">
        <v>45751</v>
      </c>
      <c r="AP31" s="3">
        <v>45747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 t="s">
        <v>269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45752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686</v>
      </c>
      <c r="AG32" s="1" t="s">
        <v>61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45751</v>
      </c>
      <c r="B33" s="14" t="s">
        <v>138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197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811</v>
      </c>
      <c r="AG33" s="1" t="s">
        <v>125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45751</v>
      </c>
      <c r="B34" s="14" t="s">
        <v>138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45759</v>
      </c>
      <c r="U34" s="11">
        <v>75000</v>
      </c>
      <c r="V34" s="10">
        <v>0</v>
      </c>
      <c r="W34" s="10">
        <v>75000</v>
      </c>
      <c r="X34" s="10">
        <v>0</v>
      </c>
      <c r="Y34" s="10">
        <v>78750</v>
      </c>
      <c r="Z34" s="9" t="s">
        <v>197</v>
      </c>
      <c r="AA34" s="8">
        <v>66008.25</v>
      </c>
      <c r="AB34" s="8">
        <v>2365</v>
      </c>
      <c r="AC34" s="8">
        <v>63643.25</v>
      </c>
      <c r="AD34" s="8">
        <v>0</v>
      </c>
      <c r="AE34" s="8">
        <v>0</v>
      </c>
      <c r="AF34" s="8">
        <v>0</v>
      </c>
      <c r="AG34" s="1" t="s">
        <v>125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4793.8924488888897</v>
      </c>
    </row>
    <row r="35" spans="1:56" ht="28.5" customHeight="1" x14ac:dyDescent="0.45">
      <c r="A35" s="3">
        <v>45751</v>
      </c>
      <c r="B35" s="14" t="s">
        <v>138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45759</v>
      </c>
      <c r="U35" s="11">
        <v>65000</v>
      </c>
      <c r="V35" s="10">
        <v>0</v>
      </c>
      <c r="W35" s="10">
        <v>65000</v>
      </c>
      <c r="X35" s="10">
        <v>0</v>
      </c>
      <c r="Y35" s="10">
        <v>68250</v>
      </c>
      <c r="Z35" s="9" t="s">
        <v>197</v>
      </c>
      <c r="AA35" s="8">
        <v>57207.149999999994</v>
      </c>
      <c r="AB35" s="8">
        <v>0</v>
      </c>
      <c r="AC35" s="8">
        <v>57207.149999999994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4309.0967920000003</v>
      </c>
    </row>
    <row r="36" spans="1:56" ht="28.5" customHeight="1" x14ac:dyDescent="0.45">
      <c r="A36" s="3">
        <v>45737</v>
      </c>
      <c r="B36" s="14" t="s">
        <v>687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197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1325.8759360000001</v>
      </c>
    </row>
    <row r="37" spans="1:56" ht="28.5" customHeight="1" x14ac:dyDescent="0.45">
      <c r="A37" s="3">
        <v>45737</v>
      </c>
      <c r="B37" s="14" t="s">
        <v>688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197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125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1325.8759360000001</v>
      </c>
    </row>
    <row r="38" spans="1:56" ht="28.5" customHeight="1" x14ac:dyDescent="0.45">
      <c r="A38" s="3">
        <v>45751</v>
      </c>
      <c r="B38" s="14" t="s">
        <v>138</v>
      </c>
      <c r="C38" s="9" t="s">
        <v>73</v>
      </c>
      <c r="D38" s="13" t="s">
        <v>260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45770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812</v>
      </c>
      <c r="AG38" s="1" t="s">
        <v>61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352.51463377777782</v>
      </c>
    </row>
    <row r="39" spans="1:56" ht="28.5" customHeight="1" x14ac:dyDescent="0.45">
      <c r="A39" s="3">
        <v>45751</v>
      </c>
      <c r="B39" s="14" t="s">
        <v>138</v>
      </c>
      <c r="C39" s="9" t="s">
        <v>73</v>
      </c>
      <c r="D39" s="13" t="s">
        <v>813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45770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812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352.51463377777782</v>
      </c>
    </row>
    <row r="40" spans="1:56" ht="28.5" customHeight="1" x14ac:dyDescent="0.45">
      <c r="A40" s="3">
        <v>45751</v>
      </c>
      <c r="B40" s="14" t="s">
        <v>138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45771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197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811</v>
      </c>
      <c r="AG40" s="1" t="s">
        <v>123</v>
      </c>
      <c r="AH40" s="1" t="s">
        <v>77</v>
      </c>
      <c r="AI40" s="1">
        <v>1</v>
      </c>
      <c r="AJ40" s="3">
        <v>45771</v>
      </c>
      <c r="AK40" s="3">
        <v>0</v>
      </c>
      <c r="AL40" s="3">
        <v>0</v>
      </c>
      <c r="AM40" s="3">
        <v>0</v>
      </c>
      <c r="AN40" s="3">
        <v>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394.60593333333333</v>
      </c>
    </row>
    <row r="41" spans="1:56" ht="28.5" customHeight="1" x14ac:dyDescent="0.45">
      <c r="A41" s="3" t="s">
        <v>146</v>
      </c>
      <c r="B41" s="14" t="s">
        <v>146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45777</v>
      </c>
      <c r="U41" s="11">
        <v>325000</v>
      </c>
      <c r="V41" s="10">
        <v>0</v>
      </c>
      <c r="W41" s="10">
        <v>325000</v>
      </c>
      <c r="X41" s="10">
        <v>0</v>
      </c>
      <c r="Y41" s="10">
        <v>341250</v>
      </c>
      <c r="Z41" s="9" t="s">
        <v>197</v>
      </c>
      <c r="AA41" s="8">
        <v>286035.75</v>
      </c>
      <c r="AB41" s="8">
        <v>0</v>
      </c>
      <c r="AC41" s="8">
        <v>286035.75</v>
      </c>
      <c r="AD41" s="8">
        <v>0</v>
      </c>
      <c r="AE41" s="8">
        <v>0</v>
      </c>
      <c r="AF41" s="8">
        <v>0</v>
      </c>
      <c r="AG41" s="1" t="s">
        <v>122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21545.483960000005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197</v>
      </c>
      <c r="AA42" s="8">
        <v>464292.95000000007</v>
      </c>
      <c r="AB42" s="8">
        <v>7603.75</v>
      </c>
      <c r="AC42" s="8">
        <v>456689.20000000007</v>
      </c>
      <c r="AD42" s="8">
        <v>0</v>
      </c>
      <c r="AE42" s="8">
        <v>0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199</v>
      </c>
      <c r="BD42" s="56">
        <v>0</v>
      </c>
    </row>
    <row r="43" spans="1:56" ht="28.5" customHeight="1" x14ac:dyDescent="0.45">
      <c r="A43" s="3">
        <v>45740</v>
      </c>
      <c r="B43" s="14" t="s">
        <v>714</v>
      </c>
      <c r="C43" s="9" t="s">
        <v>321</v>
      </c>
      <c r="D43" s="13" t="s">
        <v>689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133</v>
      </c>
      <c r="T43" s="12">
        <v>45756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323</v>
      </c>
      <c r="AA43" s="8">
        <v>7683.5000000000009</v>
      </c>
      <c r="AB43" s="8">
        <v>7683.5000000000009</v>
      </c>
      <c r="AC43" s="8">
        <v>0</v>
      </c>
      <c r="AD43" s="8">
        <v>0</v>
      </c>
      <c r="AE43" s="8">
        <v>7683.5000000000009</v>
      </c>
      <c r="AF43" s="8" t="s">
        <v>302</v>
      </c>
      <c r="AG43" s="1" t="s">
        <v>123</v>
      </c>
      <c r="AH43" s="1" t="s">
        <v>68</v>
      </c>
      <c r="AI43" s="1">
        <v>4</v>
      </c>
      <c r="AJ43" s="3">
        <v>45756</v>
      </c>
      <c r="AK43" s="3">
        <v>45752</v>
      </c>
      <c r="AL43" s="3">
        <v>45746</v>
      </c>
      <c r="AM43" s="3">
        <v>45753</v>
      </c>
      <c r="AN43" s="3">
        <v>45754</v>
      </c>
      <c r="AO43" s="3">
        <v>45754</v>
      </c>
      <c r="AP43" s="3">
        <v>45751</v>
      </c>
      <c r="AQ43" s="3">
        <v>45755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56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 t="s">
        <v>96</v>
      </c>
      <c r="W44" s="10">
        <v>0</v>
      </c>
      <c r="X44" s="10">
        <v>0</v>
      </c>
      <c r="Y44" s="10">
        <v>0</v>
      </c>
      <c r="Z44" s="9" t="s">
        <v>323</v>
      </c>
      <c r="AA44" s="8">
        <v>7683.5000000000009</v>
      </c>
      <c r="AB44" s="8">
        <v>7683.5000000000009</v>
      </c>
      <c r="AC44" s="8">
        <v>0</v>
      </c>
      <c r="AD44" s="8">
        <v>0</v>
      </c>
      <c r="AE44" s="8">
        <v>7683.5000000000009</v>
      </c>
      <c r="AF44" s="8" t="s">
        <v>58</v>
      </c>
      <c r="AG44" s="1" t="s">
        <v>123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324</v>
      </c>
      <c r="BD44" s="56">
        <v>0</v>
      </c>
    </row>
    <row r="45" spans="1:56" ht="28.5" customHeight="1" x14ac:dyDescent="0.45">
      <c r="A45" s="3">
        <v>45721</v>
      </c>
      <c r="B45" s="14" t="s">
        <v>522</v>
      </c>
      <c r="C45" s="9" t="s">
        <v>152</v>
      </c>
      <c r="D45" s="13" t="s">
        <v>733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400</v>
      </c>
      <c r="V45" s="10">
        <v>0</v>
      </c>
      <c r="W45" s="10">
        <v>400</v>
      </c>
      <c r="X45" s="10">
        <v>6781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240</v>
      </c>
      <c r="BD45" s="56">
        <v>0</v>
      </c>
    </row>
    <row r="46" spans="1:56" ht="28.5" customHeight="1" x14ac:dyDescent="0.45">
      <c r="A46" s="3">
        <v>45741</v>
      </c>
      <c r="B46" s="14" t="s">
        <v>734</v>
      </c>
      <c r="C46" s="9" t="s">
        <v>152</v>
      </c>
      <c r="D46" s="13" t="s">
        <v>717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4999.0247999999992</v>
      </c>
      <c r="AC46" s="8">
        <v>0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240</v>
      </c>
      <c r="BD46" s="56">
        <v>0</v>
      </c>
    </row>
    <row r="47" spans="1:56" ht="28.5" customHeight="1" x14ac:dyDescent="0.45">
      <c r="A47" s="3">
        <v>45741</v>
      </c>
      <c r="B47" s="14" t="s">
        <v>734</v>
      </c>
      <c r="C47" s="9" t="s">
        <v>152</v>
      </c>
      <c r="D47" s="13" t="s">
        <v>718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45764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116</v>
      </c>
      <c r="AA47" s="8">
        <v>4999.0247999999992</v>
      </c>
      <c r="AB47" s="8">
        <v>3001</v>
      </c>
      <c r="AC47" s="8">
        <v>1998.0247999999992</v>
      </c>
      <c r="AD47" s="8">
        <v>0</v>
      </c>
      <c r="AE47" s="8">
        <v>4999.0247999999992</v>
      </c>
      <c r="AF47" s="8">
        <v>0</v>
      </c>
      <c r="AG47" s="1" t="s">
        <v>125</v>
      </c>
      <c r="AH47" s="1" t="s">
        <v>75</v>
      </c>
      <c r="AI47" s="1">
        <v>4</v>
      </c>
      <c r="AJ47" s="3">
        <v>45764</v>
      </c>
      <c r="AK47" s="3">
        <v>45760</v>
      </c>
      <c r="AL47" s="3">
        <v>45753</v>
      </c>
      <c r="AM47" s="3">
        <v>45761</v>
      </c>
      <c r="AN47" s="3">
        <v>45762</v>
      </c>
      <c r="AO47" s="3">
        <v>45763</v>
      </c>
      <c r="AP47" s="3">
        <v>45759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240</v>
      </c>
      <c r="BD47" s="56">
        <v>168.72209422222215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116</v>
      </c>
      <c r="AA48" s="8">
        <v>9998.0495999999985</v>
      </c>
      <c r="AB48" s="8">
        <v>8000.0247999999992</v>
      </c>
      <c r="AC48" s="8">
        <v>1998.0247999999992</v>
      </c>
      <c r="AD48" s="8">
        <v>0</v>
      </c>
      <c r="AE48" s="8">
        <v>9998.0495999999985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241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196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125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270.14487500000001</v>
      </c>
    </row>
    <row r="50" spans="1:56" ht="28.5" customHeight="1" x14ac:dyDescent="0.45">
      <c r="A50" s="3" t="s">
        <v>146</v>
      </c>
      <c r="B50" s="14" t="s">
        <v>146</v>
      </c>
      <c r="C50" s="9" t="s">
        <v>196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151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45807</v>
      </c>
      <c r="AK50" s="3">
        <v>0</v>
      </c>
      <c r="AL50" s="3">
        <v>0</v>
      </c>
      <c r="AM50" s="3">
        <v>0</v>
      </c>
      <c r="AN50" s="3">
        <v>0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540.28975000000003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151</v>
      </c>
      <c r="AA51" s="8">
        <v>13201.650000000001</v>
      </c>
      <c r="AB51" s="8">
        <v>0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124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86</v>
      </c>
      <c r="D52" s="13" t="s">
        <v>59</v>
      </c>
      <c r="E52" s="9">
        <v>20</v>
      </c>
      <c r="F52" s="9">
        <v>38</v>
      </c>
      <c r="G52" s="9" t="s">
        <v>60</v>
      </c>
      <c r="H52" s="9">
        <v>0</v>
      </c>
      <c r="I52" s="9">
        <v>72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 t="s">
        <v>63</v>
      </c>
      <c r="U52" s="11">
        <v>50000</v>
      </c>
      <c r="V52" s="10">
        <v>0</v>
      </c>
      <c r="W52" s="10">
        <v>50000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77</v>
      </c>
      <c r="AI52" s="1">
        <v>1</v>
      </c>
      <c r="AJ52" s="3" t="s">
        <v>63</v>
      </c>
      <c r="AK52" s="3">
        <v>0</v>
      </c>
      <c r="AL52" s="3">
        <v>0</v>
      </c>
      <c r="AM52" s="3">
        <v>0</v>
      </c>
      <c r="AN52" s="3">
        <v>0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2937.2039999999997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55181.5</v>
      </c>
      <c r="AB53" s="8">
        <v>14387</v>
      </c>
      <c r="AC53" s="8">
        <v>40794.5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45">
      <c r="A54" s="3">
        <v>45721</v>
      </c>
      <c r="B54" s="14" t="s">
        <v>523</v>
      </c>
      <c r="C54" s="9" t="s">
        <v>152</v>
      </c>
      <c r="D54" s="13" t="s">
        <v>497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971</v>
      </c>
      <c r="V54" s="10">
        <v>0</v>
      </c>
      <c r="W54" s="10">
        <v>971</v>
      </c>
      <c r="X54" s="10">
        <v>10610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523</v>
      </c>
      <c r="C55" s="9" t="s">
        <v>152</v>
      </c>
      <c r="D55" s="13" t="s">
        <v>362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111</v>
      </c>
      <c r="V55" s="10">
        <v>0</v>
      </c>
      <c r="W55" s="10">
        <v>111</v>
      </c>
      <c r="X55" s="10">
        <v>5600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618</v>
      </c>
      <c r="C56" s="9" t="s">
        <v>300</v>
      </c>
      <c r="D56" s="13" t="s">
        <v>593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253</v>
      </c>
      <c r="M56" s="10">
        <v>21</v>
      </c>
      <c r="N56" s="9">
        <v>33</v>
      </c>
      <c r="O56" s="9">
        <v>40</v>
      </c>
      <c r="P56" s="10">
        <v>0.51290839353600004</v>
      </c>
      <c r="Q56" s="10">
        <v>0</v>
      </c>
      <c r="R56" s="10">
        <v>0.51290839353600004</v>
      </c>
      <c r="S56" s="9" t="s">
        <v>71</v>
      </c>
      <c r="T56" s="12" t="s">
        <v>142</v>
      </c>
      <c r="U56" s="11">
        <v>10000</v>
      </c>
      <c r="V56" s="10">
        <v>9970</v>
      </c>
      <c r="W56" s="10">
        <v>30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68</v>
      </c>
      <c r="AI56" s="1">
        <v>4</v>
      </c>
      <c r="AJ56" s="3" t="s">
        <v>142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45611</v>
      </c>
      <c r="B57" s="14" t="s">
        <v>251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67</v>
      </c>
      <c r="V57" s="10">
        <v>67</v>
      </c>
      <c r="W57" s="10">
        <v>0</v>
      </c>
      <c r="X57" s="10">
        <v>80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522</v>
      </c>
      <c r="C58" s="9" t="s">
        <v>152</v>
      </c>
      <c r="D58" s="13" t="s">
        <v>363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395</v>
      </c>
      <c r="V58" s="10">
        <v>0</v>
      </c>
      <c r="W58" s="10">
        <v>395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527</v>
      </c>
      <c r="C59" s="9" t="s">
        <v>152</v>
      </c>
      <c r="D59" s="13" t="s">
        <v>163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235</v>
      </c>
      <c r="V59" s="10">
        <v>0</v>
      </c>
      <c r="W59" s="10">
        <v>235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45667</v>
      </c>
      <c r="B60" s="14" t="s">
        <v>344</v>
      </c>
      <c r="C60" s="9" t="s">
        <v>111</v>
      </c>
      <c r="D60" s="13" t="s">
        <v>338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142</v>
      </c>
      <c r="U60" s="11">
        <v>2432</v>
      </c>
      <c r="V60" s="10">
        <v>2432</v>
      </c>
      <c r="W60" s="10">
        <v>0</v>
      </c>
      <c r="X60" s="10">
        <v>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 t="s">
        <v>142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527</v>
      </c>
      <c r="C61" s="9" t="s">
        <v>152</v>
      </c>
      <c r="D61" s="13" t="s">
        <v>498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734</v>
      </c>
      <c r="V61" s="10">
        <v>0</v>
      </c>
      <c r="W61" s="10">
        <v>734</v>
      </c>
      <c r="X61" s="10">
        <v>5520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373</v>
      </c>
      <c r="C62" s="9" t="s">
        <v>152</v>
      </c>
      <c r="D62" s="13" t="s">
        <v>162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45752</v>
      </c>
      <c r="U62" s="11">
        <v>811</v>
      </c>
      <c r="V62" s="10">
        <v>0</v>
      </c>
      <c r="W62" s="10">
        <v>811</v>
      </c>
      <c r="X62" s="10">
        <v>0</v>
      </c>
      <c r="Y62" s="10">
        <v>851.55000000000007</v>
      </c>
      <c r="Z62" s="9" t="s">
        <v>81</v>
      </c>
      <c r="AA62" s="8">
        <v>849.72525000000007</v>
      </c>
      <c r="AB62" s="8">
        <v>0</v>
      </c>
      <c r="AC62" s="8">
        <v>849.72525000000007</v>
      </c>
      <c r="AD62" s="8">
        <v>0</v>
      </c>
      <c r="AE62" s="8">
        <v>849.72525000000007</v>
      </c>
      <c r="AF62" s="8" t="s">
        <v>302</v>
      </c>
      <c r="AG62" s="1" t="s">
        <v>124</v>
      </c>
      <c r="AH62" s="1" t="s">
        <v>75</v>
      </c>
      <c r="AI62" s="1">
        <v>4</v>
      </c>
      <c r="AJ62" s="3">
        <v>45752</v>
      </c>
      <c r="AK62" s="3">
        <v>45748</v>
      </c>
      <c r="AL62" s="3">
        <v>45741</v>
      </c>
      <c r="AM62" s="3">
        <v>45749</v>
      </c>
      <c r="AN62" s="3">
        <v>45750</v>
      </c>
      <c r="AO62" s="3">
        <v>45751</v>
      </c>
      <c r="AP62" s="3">
        <v>45747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64.201463333333322</v>
      </c>
    </row>
    <row r="63" spans="1:56" ht="28.5" customHeight="1" x14ac:dyDescent="0.45">
      <c r="A63" s="3">
        <v>45721</v>
      </c>
      <c r="B63" s="14" t="s">
        <v>524</v>
      </c>
      <c r="C63" s="9" t="s">
        <v>152</v>
      </c>
      <c r="D63" s="13" t="s">
        <v>162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254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45752</v>
      </c>
      <c r="U63" s="11">
        <v>10320</v>
      </c>
      <c r="V63" s="10">
        <v>0</v>
      </c>
      <c r="W63" s="10">
        <v>10320</v>
      </c>
      <c r="X63" s="10">
        <v>0</v>
      </c>
      <c r="Y63" s="10">
        <v>10836</v>
      </c>
      <c r="Z63" s="9" t="s">
        <v>81</v>
      </c>
      <c r="AA63" s="8">
        <v>10812.78</v>
      </c>
      <c r="AB63" s="8">
        <v>8000</v>
      </c>
      <c r="AC63" s="8">
        <v>2812.7800000000007</v>
      </c>
      <c r="AD63" s="8">
        <v>0</v>
      </c>
      <c r="AE63" s="8">
        <v>10812.78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45752</v>
      </c>
      <c r="AK63" s="3">
        <v>45748</v>
      </c>
      <c r="AL63" s="3">
        <v>45741</v>
      </c>
      <c r="AM63" s="3">
        <v>45749</v>
      </c>
      <c r="AN63" s="3">
        <v>45750</v>
      </c>
      <c r="AO63" s="3">
        <v>45751</v>
      </c>
      <c r="AP63" s="3">
        <v>45747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212.52115555555557</v>
      </c>
    </row>
    <row r="64" spans="1:56" ht="28.5" customHeight="1" x14ac:dyDescent="0.45">
      <c r="A64" s="3">
        <v>45721</v>
      </c>
      <c r="B64" s="14" t="s">
        <v>526</v>
      </c>
      <c r="C64" s="9" t="s">
        <v>152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254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45752</v>
      </c>
      <c r="U64" s="11">
        <v>7710</v>
      </c>
      <c r="V64" s="10">
        <v>5040</v>
      </c>
      <c r="W64" s="10">
        <v>2670</v>
      </c>
      <c r="X64" s="10">
        <v>23120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45752</v>
      </c>
      <c r="AK64" s="3">
        <v>45748</v>
      </c>
      <c r="AL64" s="3">
        <v>45741</v>
      </c>
      <c r="AM64" s="3">
        <v>45749</v>
      </c>
      <c r="AN64" s="3">
        <v>45750</v>
      </c>
      <c r="AO64" s="3">
        <v>45751</v>
      </c>
      <c r="AP64" s="3">
        <v>45747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694</v>
      </c>
      <c r="C65" s="9" t="s">
        <v>111</v>
      </c>
      <c r="D65" s="13" t="s">
        <v>695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45752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45752</v>
      </c>
      <c r="AK65" s="3">
        <v>45748</v>
      </c>
      <c r="AL65" s="3">
        <v>45741</v>
      </c>
      <c r="AM65" s="3">
        <v>45749</v>
      </c>
      <c r="AN65" s="3">
        <v>45750</v>
      </c>
      <c r="AO65" s="3">
        <v>45751</v>
      </c>
      <c r="AP65" s="3">
        <v>45747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45738</v>
      </c>
      <c r="B66" s="14" t="s">
        <v>720</v>
      </c>
      <c r="C66" s="9" t="s">
        <v>111</v>
      </c>
      <c r="D66" s="13" t="s">
        <v>696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45752</v>
      </c>
      <c r="U66" s="11">
        <v>4000</v>
      </c>
      <c r="V66" s="10">
        <v>0</v>
      </c>
      <c r="W66" s="10">
        <v>4000</v>
      </c>
      <c r="X66" s="10">
        <v>4300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45752</v>
      </c>
      <c r="AK66" s="3">
        <v>45748</v>
      </c>
      <c r="AL66" s="3">
        <v>45741</v>
      </c>
      <c r="AM66" s="3">
        <v>45749</v>
      </c>
      <c r="AN66" s="3">
        <v>45750</v>
      </c>
      <c r="AO66" s="3">
        <v>45751</v>
      </c>
      <c r="AP66" s="3">
        <v>45747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45706</v>
      </c>
      <c r="B67" s="14" t="s">
        <v>430</v>
      </c>
      <c r="C67" s="9" t="s">
        <v>111</v>
      </c>
      <c r="D67" s="13" t="s">
        <v>431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45754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2000</v>
      </c>
      <c r="AC67" s="8">
        <v>1310.8899999999999</v>
      </c>
      <c r="AD67" s="8">
        <v>2000</v>
      </c>
      <c r="AE67" s="8">
        <v>1310.8899999999999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45754</v>
      </c>
      <c r="AK67" s="3">
        <v>45750</v>
      </c>
      <c r="AL67" s="3">
        <v>45743</v>
      </c>
      <c r="AM67" s="3">
        <v>45751</v>
      </c>
      <c r="AN67" s="3">
        <v>45752</v>
      </c>
      <c r="AO67" s="3">
        <v>45753</v>
      </c>
      <c r="AP67" s="3">
        <v>45749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99.045022222222215</v>
      </c>
    </row>
    <row r="68" spans="1:56" ht="28.5" customHeight="1" x14ac:dyDescent="0.45">
      <c r="A68" s="3">
        <v>45741</v>
      </c>
      <c r="B68" s="14" t="s">
        <v>737</v>
      </c>
      <c r="C68" s="9" t="s">
        <v>111</v>
      </c>
      <c r="D68" s="13" t="s">
        <v>698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45754</v>
      </c>
      <c r="U68" s="11">
        <v>4000</v>
      </c>
      <c r="V68" s="10">
        <v>0</v>
      </c>
      <c r="W68" s="10">
        <v>4000</v>
      </c>
      <c r="X68" s="10">
        <v>4390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45754</v>
      </c>
      <c r="AK68" s="3">
        <v>45750</v>
      </c>
      <c r="AL68" s="3">
        <v>45743</v>
      </c>
      <c r="AM68" s="3">
        <v>45751</v>
      </c>
      <c r="AN68" s="3">
        <v>45752</v>
      </c>
      <c r="AO68" s="3">
        <v>45753</v>
      </c>
      <c r="AP68" s="3">
        <v>45749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45734</v>
      </c>
      <c r="B69" s="14" t="s">
        <v>664</v>
      </c>
      <c r="C69" s="9" t="s">
        <v>155</v>
      </c>
      <c r="D69" s="13" t="s">
        <v>651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619</v>
      </c>
      <c r="AG69" s="1" t="s">
        <v>124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45734</v>
      </c>
      <c r="B70" s="14" t="s">
        <v>664</v>
      </c>
      <c r="C70" s="9" t="s">
        <v>155</v>
      </c>
      <c r="D70" s="13" t="s">
        <v>653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45757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619</v>
      </c>
      <c r="AG70" s="1" t="s">
        <v>123</v>
      </c>
      <c r="AH70" s="1" t="s">
        <v>75</v>
      </c>
      <c r="AI70" s="1">
        <v>4</v>
      </c>
      <c r="AJ70" s="3">
        <v>45757</v>
      </c>
      <c r="AK70" s="3">
        <v>45753</v>
      </c>
      <c r="AL70" s="3">
        <v>45746</v>
      </c>
      <c r="AM70" s="3">
        <v>45754</v>
      </c>
      <c r="AN70" s="3">
        <v>45755</v>
      </c>
      <c r="AO70" s="3">
        <v>45756</v>
      </c>
      <c r="AP70" s="3">
        <v>45752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45734</v>
      </c>
      <c r="B71" s="14" t="s">
        <v>664</v>
      </c>
      <c r="C71" s="9" t="s">
        <v>155</v>
      </c>
      <c r="D71" s="13" t="s">
        <v>654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5378.4500000000007</v>
      </c>
      <c r="AB71" s="8">
        <v>0</v>
      </c>
      <c r="AC71" s="8">
        <v>5378.4500000000007</v>
      </c>
      <c r="AD71" s="8">
        <v>0</v>
      </c>
      <c r="AE71" s="8">
        <v>5378.4500000000007</v>
      </c>
      <c r="AF71" s="8" t="s">
        <v>619</v>
      </c>
      <c r="AG71" s="1" t="s">
        <v>123</v>
      </c>
      <c r="AH71" s="1" t="s">
        <v>75</v>
      </c>
      <c r="AI71" s="1">
        <v>4</v>
      </c>
      <c r="AJ71" s="3">
        <v>45757</v>
      </c>
      <c r="AK71" s="3">
        <v>45753</v>
      </c>
      <c r="AL71" s="3">
        <v>45746</v>
      </c>
      <c r="AM71" s="3">
        <v>45754</v>
      </c>
      <c r="AN71" s="3">
        <v>45755</v>
      </c>
      <c r="AO71" s="3">
        <v>45756</v>
      </c>
      <c r="AP71" s="3">
        <v>45752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406.37177777777782</v>
      </c>
    </row>
    <row r="72" spans="1:56" ht="28.5" customHeight="1" x14ac:dyDescent="0.45">
      <c r="A72" s="3">
        <v>45734</v>
      </c>
      <c r="B72" s="14" t="s">
        <v>701</v>
      </c>
      <c r="C72" s="9" t="s">
        <v>155</v>
      </c>
      <c r="D72" s="13" t="s">
        <v>680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45757</v>
      </c>
      <c r="U72" s="11">
        <v>5000</v>
      </c>
      <c r="V72" s="10">
        <v>0</v>
      </c>
      <c r="W72" s="10">
        <v>5000</v>
      </c>
      <c r="X72" s="10">
        <v>5000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619</v>
      </c>
      <c r="AG72" s="1" t="s">
        <v>123</v>
      </c>
      <c r="AH72" s="1" t="s">
        <v>75</v>
      </c>
      <c r="AI72" s="1">
        <v>4</v>
      </c>
      <c r="AJ72" s="3">
        <v>45757</v>
      </c>
      <c r="AK72" s="3">
        <v>45753</v>
      </c>
      <c r="AL72" s="3">
        <v>45746</v>
      </c>
      <c r="AM72" s="3">
        <v>45754</v>
      </c>
      <c r="AN72" s="3">
        <v>45755</v>
      </c>
      <c r="AO72" s="3">
        <v>45756</v>
      </c>
      <c r="AP72" s="3">
        <v>45752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45750</v>
      </c>
      <c r="B73" s="14" t="s">
        <v>788</v>
      </c>
      <c r="C73" s="9" t="s">
        <v>155</v>
      </c>
      <c r="D73" s="13" t="s">
        <v>789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619</v>
      </c>
      <c r="AG73" s="1" t="s">
        <v>123</v>
      </c>
      <c r="AH73" s="1" t="s">
        <v>75</v>
      </c>
      <c r="AI73" s="1">
        <v>4</v>
      </c>
      <c r="AJ73" s="3">
        <v>45770</v>
      </c>
      <c r="AK73" s="3">
        <v>45766</v>
      </c>
      <c r="AL73" s="3">
        <v>45759</v>
      </c>
      <c r="AM73" s="3">
        <v>45767</v>
      </c>
      <c r="AN73" s="3">
        <v>45768</v>
      </c>
      <c r="AO73" s="3">
        <v>45769</v>
      </c>
      <c r="AP73" s="3">
        <v>45765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45750</v>
      </c>
      <c r="B74" s="14" t="s">
        <v>790</v>
      </c>
      <c r="C74" s="9" t="s">
        <v>155</v>
      </c>
      <c r="D74" s="13" t="s">
        <v>791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0</v>
      </c>
      <c r="AC74" s="8">
        <v>10756.900000000001</v>
      </c>
      <c r="AD74" s="8">
        <v>0</v>
      </c>
      <c r="AE74" s="8">
        <v>10756.900000000001</v>
      </c>
      <c r="AF74" s="8" t="s">
        <v>619</v>
      </c>
      <c r="AG74" s="1" t="s">
        <v>123</v>
      </c>
      <c r="AH74" s="1" t="s">
        <v>75</v>
      </c>
      <c r="AI74" s="1">
        <v>4</v>
      </c>
      <c r="AJ74" s="3">
        <v>45772</v>
      </c>
      <c r="AK74" s="3">
        <v>45768</v>
      </c>
      <c r="AL74" s="3">
        <v>45761</v>
      </c>
      <c r="AM74" s="3">
        <v>45769</v>
      </c>
      <c r="AN74" s="3">
        <v>45770</v>
      </c>
      <c r="AO74" s="3">
        <v>45771</v>
      </c>
      <c r="AP74" s="3">
        <v>45767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812.74355555555564</v>
      </c>
    </row>
    <row r="75" spans="1:56" ht="28.5" customHeight="1" x14ac:dyDescent="0.45">
      <c r="A75" s="3">
        <v>45750</v>
      </c>
      <c r="B75" s="14" t="s">
        <v>790</v>
      </c>
      <c r="C75" s="9" t="s">
        <v>155</v>
      </c>
      <c r="D75" s="13" t="s">
        <v>792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 t="s">
        <v>619</v>
      </c>
      <c r="AG75" s="1" t="s">
        <v>123</v>
      </c>
      <c r="AH75" s="1" t="s">
        <v>75</v>
      </c>
      <c r="AI75" s="1">
        <v>4</v>
      </c>
      <c r="AJ75" s="3">
        <v>45772</v>
      </c>
      <c r="AK75" s="3">
        <v>45768</v>
      </c>
      <c r="AL75" s="3">
        <v>45761</v>
      </c>
      <c r="AM75" s="3">
        <v>45769</v>
      </c>
      <c r="AN75" s="3">
        <v>45770</v>
      </c>
      <c r="AO75" s="3">
        <v>45771</v>
      </c>
      <c r="AP75" s="3">
        <v>45767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8.5" customHeight="1" x14ac:dyDescent="0.45">
      <c r="A76" s="3">
        <v>45750</v>
      </c>
      <c r="B76" s="14" t="s">
        <v>788</v>
      </c>
      <c r="C76" s="9" t="s">
        <v>155</v>
      </c>
      <c r="D76" s="13" t="s">
        <v>793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 t="s">
        <v>619</v>
      </c>
      <c r="AG76" s="1" t="s">
        <v>123</v>
      </c>
      <c r="AH76" s="1" t="s">
        <v>75</v>
      </c>
      <c r="AI76" s="1">
        <v>4</v>
      </c>
      <c r="AJ76" s="3">
        <v>45770</v>
      </c>
      <c r="AK76" s="3">
        <v>45766</v>
      </c>
      <c r="AL76" s="3">
        <v>45759</v>
      </c>
      <c r="AM76" s="3">
        <v>45767</v>
      </c>
      <c r="AN76" s="3">
        <v>45768</v>
      </c>
      <c r="AO76" s="3">
        <v>45769</v>
      </c>
      <c r="AP76" s="3">
        <v>45765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8.5" customHeight="1" x14ac:dyDescent="0.45">
      <c r="A77" s="3">
        <v>45750</v>
      </c>
      <c r="B77" s="14" t="s">
        <v>794</v>
      </c>
      <c r="C77" s="9" t="s">
        <v>155</v>
      </c>
      <c r="D77" s="13" t="s">
        <v>795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 t="s">
        <v>619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1625.4871111111113</v>
      </c>
    </row>
    <row r="78" spans="1:56" ht="28.5" customHeight="1" x14ac:dyDescent="0.45">
      <c r="A78" s="3">
        <v>45740</v>
      </c>
      <c r="B78" s="14" t="s">
        <v>692</v>
      </c>
      <c r="C78" s="9" t="s">
        <v>111</v>
      </c>
      <c r="D78" s="13" t="s">
        <v>702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45741</v>
      </c>
      <c r="B79" s="14" t="s">
        <v>735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8.5" customHeight="1" x14ac:dyDescent="0.45">
      <c r="A80" s="3">
        <v>45741</v>
      </c>
      <c r="B80" s="14" t="s">
        <v>736</v>
      </c>
      <c r="C80" s="9" t="s">
        <v>111</v>
      </c>
      <c r="D80" s="13" t="s">
        <v>697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738</v>
      </c>
      <c r="C81" s="9" t="s">
        <v>111</v>
      </c>
      <c r="D81" s="13" t="s">
        <v>699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>
        <v>45750</v>
      </c>
      <c r="B82" s="14" t="s">
        <v>796</v>
      </c>
      <c r="C82" s="9" t="s">
        <v>155</v>
      </c>
      <c r="D82" s="13" t="s">
        <v>652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619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703</v>
      </c>
      <c r="C83" s="9" t="s">
        <v>80</v>
      </c>
      <c r="D83" s="13" t="s">
        <v>345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715</v>
      </c>
      <c r="C84" s="9" t="s">
        <v>80</v>
      </c>
      <c r="D84" s="13" t="s">
        <v>399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120000</v>
      </c>
      <c r="V85" s="10">
        <v>0</v>
      </c>
      <c r="W85" s="10">
        <v>120000</v>
      </c>
      <c r="X85" s="10">
        <v>0</v>
      </c>
      <c r="Y85" s="10">
        <v>126000</v>
      </c>
      <c r="Z85" s="9" t="s">
        <v>81</v>
      </c>
      <c r="AA85" s="8">
        <v>125730.00000000001</v>
      </c>
      <c r="AB85" s="8">
        <v>0</v>
      </c>
      <c r="AC85" s="8">
        <v>125730.00000000001</v>
      </c>
      <c r="AD85" s="8">
        <v>0</v>
      </c>
      <c r="AE85" s="8">
        <v>125730.00000000001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9499.5999999999985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429</v>
      </c>
      <c r="C87" s="9" t="s">
        <v>152</v>
      </c>
      <c r="D87" s="13" t="s">
        <v>244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519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512</v>
      </c>
      <c r="C89" s="9" t="s">
        <v>111</v>
      </c>
      <c r="D89" s="13" t="s">
        <v>494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513</v>
      </c>
      <c r="C90" s="9" t="s">
        <v>111</v>
      </c>
      <c r="D90" s="13" t="s">
        <v>495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511</v>
      </c>
      <c r="C91" s="9" t="s">
        <v>111</v>
      </c>
      <c r="D91" s="13" t="s">
        <v>496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514</v>
      </c>
      <c r="C92" s="9" t="s">
        <v>111</v>
      </c>
      <c r="D92" s="13" t="s">
        <v>499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456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381</v>
      </c>
      <c r="C94" s="9" t="s">
        <v>80</v>
      </c>
      <c r="D94" s="13" t="s">
        <v>378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428</v>
      </c>
      <c r="C95" s="9" t="s">
        <v>152</v>
      </c>
      <c r="D95" s="13" t="s">
        <v>210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453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375</v>
      </c>
      <c r="C96" s="9" t="s">
        <v>152</v>
      </c>
      <c r="D96" s="13" t="s">
        <v>365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452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247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250</v>
      </c>
      <c r="C98" s="9" t="s">
        <v>152</v>
      </c>
      <c r="D98" s="13" t="s">
        <v>243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249</v>
      </c>
      <c r="C99" s="9" t="s">
        <v>152</v>
      </c>
      <c r="D99" s="13" t="s">
        <v>228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206</v>
      </c>
      <c r="C100" s="9" t="s">
        <v>152</v>
      </c>
      <c r="D100" s="13" t="s">
        <v>204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206</v>
      </c>
      <c r="C101" s="9" t="s">
        <v>152</v>
      </c>
      <c r="D101" s="13" t="s">
        <v>205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288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261</v>
      </c>
      <c r="C105" s="9" t="s">
        <v>111</v>
      </c>
      <c r="D105" s="13" t="s">
        <v>262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212</v>
      </c>
      <c r="C106" s="9" t="s">
        <v>111</v>
      </c>
      <c r="D106" s="13" t="s">
        <v>213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353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216</v>
      </c>
      <c r="C107" s="9" t="s">
        <v>111</v>
      </c>
      <c r="D107" s="13" t="s">
        <v>215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223</v>
      </c>
      <c r="C108" s="9" t="s">
        <v>111</v>
      </c>
      <c r="D108" s="13" t="s">
        <v>224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339119.30525000009</v>
      </c>
      <c r="AB109" s="8">
        <v>15378.45</v>
      </c>
      <c r="AC109" s="8">
        <v>323740.85525000014</v>
      </c>
      <c r="AD109" s="8">
        <v>7378.4500000000007</v>
      </c>
      <c r="AE109" s="8">
        <v>331740.85525000014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45731</v>
      </c>
      <c r="B110" s="14" t="s">
        <v>669</v>
      </c>
      <c r="C110" s="9" t="s">
        <v>86</v>
      </c>
      <c r="D110" s="13" t="s">
        <v>626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234</v>
      </c>
      <c r="T110" s="12">
        <v>45754</v>
      </c>
      <c r="U110" s="11">
        <v>10000</v>
      </c>
      <c r="V110" s="10">
        <v>0</v>
      </c>
      <c r="W110" s="10">
        <v>10000</v>
      </c>
      <c r="X110" s="10">
        <v>10403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245</v>
      </c>
      <c r="AG110" s="1" t="s">
        <v>126</v>
      </c>
      <c r="AH110" s="1" t="s">
        <v>74</v>
      </c>
      <c r="AI110" s="1">
        <v>2</v>
      </c>
      <c r="AJ110" s="3">
        <v>45754</v>
      </c>
      <c r="AK110" s="3">
        <v>0</v>
      </c>
      <c r="AL110" s="3">
        <v>45745</v>
      </c>
      <c r="AM110" s="3">
        <v>45752</v>
      </c>
      <c r="AN110" s="3">
        <v>45753</v>
      </c>
      <c r="AO110" s="3">
        <v>45753</v>
      </c>
      <c r="AP110" s="3">
        <v>45749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45731</v>
      </c>
      <c r="B111" s="14" t="s">
        <v>671</v>
      </c>
      <c r="C111" s="9" t="s">
        <v>86</v>
      </c>
      <c r="D111" s="13" t="s">
        <v>634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234</v>
      </c>
      <c r="T111" s="12">
        <v>45754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245</v>
      </c>
      <c r="AG111" s="1" t="s">
        <v>122</v>
      </c>
      <c r="AH111" s="1" t="s">
        <v>74</v>
      </c>
      <c r="AI111" s="1">
        <v>2</v>
      </c>
      <c r="AJ111" s="3">
        <v>45754</v>
      </c>
      <c r="AK111" s="3">
        <v>0</v>
      </c>
      <c r="AL111" s="3">
        <v>45745</v>
      </c>
      <c r="AM111" s="3">
        <v>45752</v>
      </c>
      <c r="AN111" s="3">
        <v>45753</v>
      </c>
      <c r="AO111" s="3">
        <v>45753</v>
      </c>
      <c r="AP111" s="3">
        <v>45749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45737</v>
      </c>
      <c r="B112" s="14" t="s">
        <v>704</v>
      </c>
      <c r="C112" s="9" t="s">
        <v>73</v>
      </c>
      <c r="D112" s="13" t="s">
        <v>233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157</v>
      </c>
      <c r="T112" s="12">
        <v>45752</v>
      </c>
      <c r="U112" s="11">
        <v>5000</v>
      </c>
      <c r="V112" s="10">
        <v>5043</v>
      </c>
      <c r="W112" s="10">
        <v>0</v>
      </c>
      <c r="X112" s="10">
        <v>5300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74</v>
      </c>
      <c r="AI112" s="1">
        <v>2</v>
      </c>
      <c r="AJ112" s="3">
        <v>45752</v>
      </c>
      <c r="AK112" s="3">
        <v>0</v>
      </c>
      <c r="AL112" s="3">
        <v>45743</v>
      </c>
      <c r="AM112" s="3">
        <v>45750</v>
      </c>
      <c r="AN112" s="3">
        <v>45751</v>
      </c>
      <c r="AO112" s="3">
        <v>45751</v>
      </c>
      <c r="AP112" s="3">
        <v>45747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45722</v>
      </c>
      <c r="B113" s="14" t="s">
        <v>542</v>
      </c>
      <c r="C113" s="9" t="s">
        <v>86</v>
      </c>
      <c r="D113" s="13" t="s">
        <v>521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1392</v>
      </c>
      <c r="Y113" s="10">
        <v>19538.400000000001</v>
      </c>
      <c r="Z113" s="9" t="s">
        <v>82</v>
      </c>
      <c r="AA113" s="8">
        <v>21017.261496000003</v>
      </c>
      <c r="AB113" s="8">
        <v>9000</v>
      </c>
      <c r="AC113" s="8">
        <v>12017.261496000003</v>
      </c>
      <c r="AD113" s="8">
        <v>0</v>
      </c>
      <c r="AE113" s="8">
        <v>0</v>
      </c>
      <c r="AF113" s="8" t="s">
        <v>443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918.65287880533356</v>
      </c>
    </row>
    <row r="114" spans="1:56" ht="28.5" customHeight="1" x14ac:dyDescent="0.45">
      <c r="A114" s="3">
        <v>45724</v>
      </c>
      <c r="B114" s="14" t="s">
        <v>602</v>
      </c>
      <c r="C114" s="9" t="s">
        <v>86</v>
      </c>
      <c r="D114" s="13" t="s">
        <v>536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334</v>
      </c>
      <c r="T114" s="12">
        <v>45755</v>
      </c>
      <c r="U114" s="11">
        <v>10000</v>
      </c>
      <c r="V114" s="10">
        <v>9857</v>
      </c>
      <c r="W114" s="10">
        <v>143</v>
      </c>
      <c r="X114" s="10">
        <v>10750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301</v>
      </c>
      <c r="AG114" s="1" t="s">
        <v>123</v>
      </c>
      <c r="AH114" s="1" t="s">
        <v>74</v>
      </c>
      <c r="AI114" s="1">
        <v>2</v>
      </c>
      <c r="AJ114" s="3">
        <v>45755</v>
      </c>
      <c r="AK114" s="3">
        <v>0</v>
      </c>
      <c r="AL114" s="3">
        <v>45746</v>
      </c>
      <c r="AM114" s="3">
        <v>45753</v>
      </c>
      <c r="AN114" s="3">
        <v>45754</v>
      </c>
      <c r="AO114" s="3">
        <v>45754</v>
      </c>
      <c r="AP114" s="3">
        <v>45750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604</v>
      </c>
      <c r="C115" s="9" t="s">
        <v>86</v>
      </c>
      <c r="D115" s="13" t="s">
        <v>333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334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301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45723</v>
      </c>
      <c r="B116" s="14" t="s">
        <v>562</v>
      </c>
      <c r="C116" s="9" t="s">
        <v>86</v>
      </c>
      <c r="D116" s="13" t="s">
        <v>442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234</v>
      </c>
      <c r="T116" s="12">
        <v>45755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0</v>
      </c>
      <c r="AC116" s="8">
        <v>43027.600000000006</v>
      </c>
      <c r="AD116" s="8">
        <v>0</v>
      </c>
      <c r="AE116" s="8">
        <v>0</v>
      </c>
      <c r="AF116" s="8" t="s">
        <v>443</v>
      </c>
      <c r="AG116" s="1" t="s">
        <v>123</v>
      </c>
      <c r="AH116" s="1" t="s">
        <v>74</v>
      </c>
      <c r="AI116" s="1">
        <v>2</v>
      </c>
      <c r="AJ116" s="3">
        <v>45755</v>
      </c>
      <c r="AK116" s="3">
        <v>0</v>
      </c>
      <c r="AL116" s="3">
        <v>45746</v>
      </c>
      <c r="AM116" s="3">
        <v>45753</v>
      </c>
      <c r="AN116" s="3">
        <v>45754</v>
      </c>
      <c r="AO116" s="3">
        <v>45754</v>
      </c>
      <c r="AP116" s="3">
        <v>45750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3289.220977777778</v>
      </c>
    </row>
    <row r="117" spans="1:56" ht="28.5" customHeight="1" x14ac:dyDescent="0.45">
      <c r="A117" s="3">
        <v>45731</v>
      </c>
      <c r="B117" s="14" t="s">
        <v>670</v>
      </c>
      <c r="C117" s="9" t="s">
        <v>86</v>
      </c>
      <c r="D117" s="13" t="s">
        <v>631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234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245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605</v>
      </c>
      <c r="C118" s="9" t="s">
        <v>86</v>
      </c>
      <c r="D118" s="13" t="s">
        <v>536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234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443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45736</v>
      </c>
      <c r="B119" s="14" t="s">
        <v>706</v>
      </c>
      <c r="C119" s="9" t="s">
        <v>86</v>
      </c>
      <c r="D119" s="13" t="s">
        <v>656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45757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317</v>
      </c>
      <c r="AG119" s="1" t="s">
        <v>123</v>
      </c>
      <c r="AH119" s="1" t="s">
        <v>74</v>
      </c>
      <c r="AI119" s="1">
        <v>2</v>
      </c>
      <c r="AJ119" s="3">
        <v>45757</v>
      </c>
      <c r="AK119" s="3">
        <v>0</v>
      </c>
      <c r="AL119" s="3">
        <v>45748</v>
      </c>
      <c r="AM119" s="3">
        <v>45755</v>
      </c>
      <c r="AN119" s="3">
        <v>45756</v>
      </c>
      <c r="AO119" s="3">
        <v>45756</v>
      </c>
      <c r="AP119" s="3">
        <v>45752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45743</v>
      </c>
      <c r="B120" s="14" t="s">
        <v>740</v>
      </c>
      <c r="C120" s="9" t="s">
        <v>86</v>
      </c>
      <c r="D120" s="13" t="s">
        <v>741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45757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245</v>
      </c>
      <c r="AG120" s="1" t="s">
        <v>123</v>
      </c>
      <c r="AH120" s="1" t="s">
        <v>74</v>
      </c>
      <c r="AI120" s="1">
        <v>2</v>
      </c>
      <c r="AJ120" s="3">
        <v>45757</v>
      </c>
      <c r="AK120" s="3">
        <v>0</v>
      </c>
      <c r="AL120" s="3">
        <v>45748</v>
      </c>
      <c r="AM120" s="3">
        <v>45755</v>
      </c>
      <c r="AN120" s="3">
        <v>45756</v>
      </c>
      <c r="AO120" s="3">
        <v>45756</v>
      </c>
      <c r="AP120" s="3">
        <v>45752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8.5" customHeight="1" x14ac:dyDescent="0.45">
      <c r="A121" s="3">
        <v>45736</v>
      </c>
      <c r="B121" s="14" t="s">
        <v>705</v>
      </c>
      <c r="C121" s="9" t="s">
        <v>86</v>
      </c>
      <c r="D121" s="13" t="s">
        <v>316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45759</v>
      </c>
      <c r="U121" s="11">
        <v>15000</v>
      </c>
      <c r="V121" s="10">
        <v>0</v>
      </c>
      <c r="W121" s="10">
        <v>15000</v>
      </c>
      <c r="X121" s="10">
        <v>0</v>
      </c>
      <c r="Y121" s="10">
        <v>15750</v>
      </c>
      <c r="Z121" s="9" t="s">
        <v>82</v>
      </c>
      <c r="AA121" s="8">
        <v>16135.350000000002</v>
      </c>
      <c r="AB121" s="8">
        <v>0</v>
      </c>
      <c r="AC121" s="8">
        <v>16135.350000000002</v>
      </c>
      <c r="AD121" s="8">
        <v>0</v>
      </c>
      <c r="AE121" s="8">
        <v>0</v>
      </c>
      <c r="AF121" s="8" t="s">
        <v>317</v>
      </c>
      <c r="AG121" s="1" t="s">
        <v>123</v>
      </c>
      <c r="AH121" s="1" t="s">
        <v>74</v>
      </c>
      <c r="AI121" s="1">
        <v>2</v>
      </c>
      <c r="AJ121" s="3">
        <v>45759</v>
      </c>
      <c r="AK121" s="3">
        <v>0</v>
      </c>
      <c r="AL121" s="3">
        <v>45750</v>
      </c>
      <c r="AM121" s="3">
        <v>45757</v>
      </c>
      <c r="AN121" s="3">
        <v>45758</v>
      </c>
      <c r="AO121" s="3">
        <v>45758</v>
      </c>
      <c r="AP121" s="3">
        <v>45754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1233.4578666666669</v>
      </c>
    </row>
    <row r="122" spans="1:56" ht="28.5" customHeight="1" x14ac:dyDescent="0.45">
      <c r="A122" s="3">
        <v>45736</v>
      </c>
      <c r="B122" s="14" t="s">
        <v>705</v>
      </c>
      <c r="C122" s="9" t="s">
        <v>86</v>
      </c>
      <c r="D122" s="13" t="s">
        <v>319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45764</v>
      </c>
      <c r="U122" s="11">
        <v>14000</v>
      </c>
      <c r="V122" s="10">
        <v>0</v>
      </c>
      <c r="W122" s="10">
        <v>14000</v>
      </c>
      <c r="X122" s="10">
        <v>0</v>
      </c>
      <c r="Y122" s="10">
        <v>14700</v>
      </c>
      <c r="Z122" s="9" t="s">
        <v>82</v>
      </c>
      <c r="AA122" s="8">
        <v>15059.660000000002</v>
      </c>
      <c r="AB122" s="8">
        <v>0</v>
      </c>
      <c r="AC122" s="8">
        <v>15059.660000000002</v>
      </c>
      <c r="AD122" s="8">
        <v>0</v>
      </c>
      <c r="AE122" s="8">
        <v>0</v>
      </c>
      <c r="AF122" s="8" t="s">
        <v>317</v>
      </c>
      <c r="AG122" s="1" t="s">
        <v>123</v>
      </c>
      <c r="AH122" s="1" t="s">
        <v>74</v>
      </c>
      <c r="AI122" s="1">
        <v>2</v>
      </c>
      <c r="AJ122" s="3">
        <v>45764</v>
      </c>
      <c r="AK122" s="3">
        <v>0</v>
      </c>
      <c r="AL122" s="3">
        <v>45755</v>
      </c>
      <c r="AM122" s="3">
        <v>45762</v>
      </c>
      <c r="AN122" s="3">
        <v>45763</v>
      </c>
      <c r="AO122" s="3">
        <v>45763</v>
      </c>
      <c r="AP122" s="3">
        <v>45759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1151.2273422222224</v>
      </c>
    </row>
    <row r="123" spans="1:56" ht="28.5" customHeight="1" x14ac:dyDescent="0.45">
      <c r="A123" s="3">
        <v>45724</v>
      </c>
      <c r="B123" s="14" t="s">
        <v>604</v>
      </c>
      <c r="C123" s="9" t="s">
        <v>86</v>
      </c>
      <c r="D123" s="13" t="s">
        <v>411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334</v>
      </c>
      <c r="T123" s="12">
        <v>45765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301</v>
      </c>
      <c r="AG123" s="1" t="s">
        <v>123</v>
      </c>
      <c r="AH123" s="1" t="s">
        <v>74</v>
      </c>
      <c r="AI123" s="1">
        <v>2</v>
      </c>
      <c r="AJ123" s="3">
        <v>45765</v>
      </c>
      <c r="AK123" s="3">
        <v>0</v>
      </c>
      <c r="AL123" s="3">
        <v>45756</v>
      </c>
      <c r="AM123" s="3">
        <v>45763</v>
      </c>
      <c r="AN123" s="3">
        <v>45764</v>
      </c>
      <c r="AO123" s="3">
        <v>45764</v>
      </c>
      <c r="AP123" s="3">
        <v>45760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606</v>
      </c>
      <c r="C124" s="9" t="s">
        <v>86</v>
      </c>
      <c r="D124" s="13" t="s">
        <v>333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334</v>
      </c>
      <c r="T124" s="12">
        <v>45765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301</v>
      </c>
      <c r="AG124" s="1" t="s">
        <v>123</v>
      </c>
      <c r="AH124" s="1" t="s">
        <v>74</v>
      </c>
      <c r="AI124" s="1">
        <v>2</v>
      </c>
      <c r="AJ124" s="3">
        <v>45765</v>
      </c>
      <c r="AK124" s="3">
        <v>0</v>
      </c>
      <c r="AL124" s="3">
        <v>45756</v>
      </c>
      <c r="AM124" s="3">
        <v>45763</v>
      </c>
      <c r="AN124" s="3">
        <v>45764</v>
      </c>
      <c r="AO124" s="3">
        <v>45764</v>
      </c>
      <c r="AP124" s="3">
        <v>45760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1644.610488888889</v>
      </c>
    </row>
    <row r="125" spans="1:56" ht="28.5" customHeight="1" x14ac:dyDescent="0.45">
      <c r="A125" s="3">
        <v>45736</v>
      </c>
      <c r="B125" s="14" t="s">
        <v>707</v>
      </c>
      <c r="C125" s="9" t="s">
        <v>86</v>
      </c>
      <c r="D125" s="13" t="s">
        <v>409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234</v>
      </c>
      <c r="T125" s="12">
        <v>45766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439</v>
      </c>
      <c r="AG125" s="1" t="s">
        <v>123</v>
      </c>
      <c r="AH125" s="1" t="s">
        <v>74</v>
      </c>
      <c r="AI125" s="1">
        <v>2</v>
      </c>
      <c r="AJ125" s="3">
        <v>45766</v>
      </c>
      <c r="AK125" s="3">
        <v>0</v>
      </c>
      <c r="AL125" s="3">
        <v>45757</v>
      </c>
      <c r="AM125" s="3">
        <v>45764</v>
      </c>
      <c r="AN125" s="3">
        <v>45765</v>
      </c>
      <c r="AO125" s="3">
        <v>45765</v>
      </c>
      <c r="AP125" s="3">
        <v>45761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1644.610488888889</v>
      </c>
    </row>
    <row r="126" spans="1:56" ht="28.5" customHeight="1" x14ac:dyDescent="0.45">
      <c r="A126" s="3">
        <v>45751</v>
      </c>
      <c r="B126" s="14" t="s">
        <v>138</v>
      </c>
      <c r="C126" s="9" t="s">
        <v>86</v>
      </c>
      <c r="D126" s="13" t="s">
        <v>442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45768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443</v>
      </c>
      <c r="AG126" s="1" t="s">
        <v>123</v>
      </c>
      <c r="AH126" s="1" t="s">
        <v>74</v>
      </c>
      <c r="AI126" s="1">
        <v>2</v>
      </c>
      <c r="AJ126" s="3">
        <v>45768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8.5" customHeight="1" x14ac:dyDescent="0.45">
      <c r="A127" s="3">
        <v>45751</v>
      </c>
      <c r="B127" s="14" t="s">
        <v>138</v>
      </c>
      <c r="C127" s="9" t="s">
        <v>86</v>
      </c>
      <c r="D127" s="13" t="s">
        <v>442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45777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443</v>
      </c>
      <c r="AG127" s="1" t="s">
        <v>123</v>
      </c>
      <c r="AH127" s="1" t="s">
        <v>74</v>
      </c>
      <c r="AI127" s="1">
        <v>2</v>
      </c>
      <c r="AJ127" s="3">
        <v>45777</v>
      </c>
      <c r="AK127" s="3">
        <v>0</v>
      </c>
      <c r="AL127" s="3">
        <v>45768</v>
      </c>
      <c r="AM127" s="3">
        <v>45775</v>
      </c>
      <c r="AN127" s="3">
        <v>45776</v>
      </c>
      <c r="AO127" s="3">
        <v>45776</v>
      </c>
      <c r="AP127" s="3">
        <v>45772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2466.9157333333337</v>
      </c>
    </row>
    <row r="128" spans="1:56" ht="28.5" customHeight="1" x14ac:dyDescent="0.45">
      <c r="A128" s="3">
        <v>45751</v>
      </c>
      <c r="B128" s="14" t="s">
        <v>138</v>
      </c>
      <c r="C128" s="9" t="s">
        <v>86</v>
      </c>
      <c r="D128" s="13" t="s">
        <v>814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45786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82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0</v>
      </c>
      <c r="AF128" s="8" t="s">
        <v>439</v>
      </c>
      <c r="AG128" s="1" t="s">
        <v>123</v>
      </c>
      <c r="AH128" s="1" t="s">
        <v>74</v>
      </c>
      <c r="AI128" s="1">
        <v>2</v>
      </c>
      <c r="AJ128" s="3">
        <v>45786</v>
      </c>
      <c r="AK128" s="3">
        <v>0</v>
      </c>
      <c r="AL128" s="3">
        <v>45777</v>
      </c>
      <c r="AM128" s="3">
        <v>45784</v>
      </c>
      <c r="AN128" s="3">
        <v>45785</v>
      </c>
      <c r="AO128" s="3">
        <v>45785</v>
      </c>
      <c r="AP128" s="3">
        <v>45781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3289.220977777778</v>
      </c>
    </row>
    <row r="129" spans="1:56" ht="28.5" customHeight="1" x14ac:dyDescent="0.45">
      <c r="A129" s="3">
        <v>45751</v>
      </c>
      <c r="B129" s="14" t="s">
        <v>138</v>
      </c>
      <c r="C129" s="9" t="s">
        <v>86</v>
      </c>
      <c r="D129" s="13" t="s">
        <v>815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234</v>
      </c>
      <c r="T129" s="12">
        <v>45784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439</v>
      </c>
      <c r="AG129" s="1" t="s">
        <v>123</v>
      </c>
      <c r="AH129" s="1" t="s">
        <v>74</v>
      </c>
      <c r="AI129" s="1">
        <v>2</v>
      </c>
      <c r="AJ129" s="3">
        <v>45784</v>
      </c>
      <c r="AK129" s="3">
        <v>0</v>
      </c>
      <c r="AL129" s="3">
        <v>45775</v>
      </c>
      <c r="AM129" s="3">
        <v>45782</v>
      </c>
      <c r="AN129" s="3">
        <v>45783</v>
      </c>
      <c r="AO129" s="3">
        <v>45783</v>
      </c>
      <c r="AP129" s="3">
        <v>45779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45751</v>
      </c>
      <c r="B130" s="14" t="s">
        <v>138</v>
      </c>
      <c r="C130" s="9" t="s">
        <v>86</v>
      </c>
      <c r="D130" s="13" t="s">
        <v>411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234</v>
      </c>
      <c r="T130" s="12">
        <v>45784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439</v>
      </c>
      <c r="AG130" s="1" t="s">
        <v>123</v>
      </c>
      <c r="AH130" s="1" t="s">
        <v>74</v>
      </c>
      <c r="AI130" s="1">
        <v>2</v>
      </c>
      <c r="AJ130" s="3">
        <v>45784</v>
      </c>
      <c r="AK130" s="3">
        <v>0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45779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45751</v>
      </c>
      <c r="B131" s="14" t="s">
        <v>138</v>
      </c>
      <c r="C131" s="9" t="s">
        <v>86</v>
      </c>
      <c r="D131" s="13" t="s">
        <v>816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45784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439</v>
      </c>
      <c r="AG131" s="1" t="s">
        <v>123</v>
      </c>
      <c r="AH131" s="1" t="s">
        <v>74</v>
      </c>
      <c r="AI131" s="1">
        <v>2</v>
      </c>
      <c r="AJ131" s="3">
        <v>45784</v>
      </c>
      <c r="AK131" s="3">
        <v>0</v>
      </c>
      <c r="AL131" s="3">
        <v>45775</v>
      </c>
      <c r="AM131" s="3">
        <v>45782</v>
      </c>
      <c r="AN131" s="3">
        <v>45783</v>
      </c>
      <c r="AO131" s="3">
        <v>45783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411.15262222222225</v>
      </c>
    </row>
    <row r="132" spans="1:56" ht="28.5" customHeight="1" x14ac:dyDescent="0.45">
      <c r="A132" s="3">
        <v>45751</v>
      </c>
      <c r="B132" s="14" t="s">
        <v>138</v>
      </c>
      <c r="C132" s="9" t="s">
        <v>86</v>
      </c>
      <c r="D132" s="13" t="s">
        <v>817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45782</v>
      </c>
      <c r="U132" s="11">
        <v>12000</v>
      </c>
      <c r="V132" s="10">
        <v>0</v>
      </c>
      <c r="W132" s="10">
        <v>12000</v>
      </c>
      <c r="X132" s="10">
        <v>0</v>
      </c>
      <c r="Y132" s="10">
        <v>12600</v>
      </c>
      <c r="Z132" s="9" t="s">
        <v>82</v>
      </c>
      <c r="AA132" s="8">
        <v>12908.28</v>
      </c>
      <c r="AB132" s="8">
        <v>0</v>
      </c>
      <c r="AC132" s="8">
        <v>12908.28</v>
      </c>
      <c r="AD132" s="8">
        <v>0</v>
      </c>
      <c r="AE132" s="8">
        <v>0</v>
      </c>
      <c r="AF132" s="8" t="s">
        <v>317</v>
      </c>
      <c r="AG132" s="1" t="s">
        <v>123</v>
      </c>
      <c r="AH132" s="1" t="s">
        <v>74</v>
      </c>
      <c r="AI132" s="1">
        <v>2</v>
      </c>
      <c r="AJ132" s="3">
        <v>45782</v>
      </c>
      <c r="AK132" s="3">
        <v>0</v>
      </c>
      <c r="AL132" s="3">
        <v>45773</v>
      </c>
      <c r="AM132" s="3">
        <v>45780</v>
      </c>
      <c r="AN132" s="3">
        <v>45781</v>
      </c>
      <c r="AO132" s="3">
        <v>45781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986.76629333333335</v>
      </c>
    </row>
    <row r="133" spans="1:56" ht="28.5" customHeight="1" x14ac:dyDescent="0.45">
      <c r="A133" s="3">
        <v>45722</v>
      </c>
      <c r="B133" s="14" t="s">
        <v>543</v>
      </c>
      <c r="C133" s="9" t="s">
        <v>86</v>
      </c>
      <c r="D133" s="13" t="s">
        <v>326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45768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443</v>
      </c>
      <c r="AG133" s="1" t="s">
        <v>123</v>
      </c>
      <c r="AH133" s="1" t="s">
        <v>74</v>
      </c>
      <c r="AI133" s="1">
        <v>2</v>
      </c>
      <c r="AJ133" s="3">
        <v>45768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45743</v>
      </c>
      <c r="B134" s="14" t="s">
        <v>761</v>
      </c>
      <c r="C134" s="9" t="s">
        <v>86</v>
      </c>
      <c r="D134" s="13" t="s">
        <v>326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45769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439</v>
      </c>
      <c r="AG134" s="1" t="s">
        <v>123</v>
      </c>
      <c r="AH134" s="1" t="s">
        <v>74</v>
      </c>
      <c r="AI134" s="1">
        <v>2</v>
      </c>
      <c r="AJ134" s="3">
        <v>45769</v>
      </c>
      <c r="AK134" s="3">
        <v>0</v>
      </c>
      <c r="AL134" s="3">
        <v>45760</v>
      </c>
      <c r="AM134" s="3">
        <v>45767</v>
      </c>
      <c r="AN134" s="3">
        <v>45768</v>
      </c>
      <c r="AO134" s="3">
        <v>45768</v>
      </c>
      <c r="AP134" s="3">
        <v>45764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6578.441955555556</v>
      </c>
    </row>
    <row r="135" spans="1:56" ht="28.5" customHeight="1" x14ac:dyDescent="0.45">
      <c r="A135" s="3">
        <v>45728</v>
      </c>
      <c r="B135" s="14" t="s">
        <v>607</v>
      </c>
      <c r="C135" s="9" t="s">
        <v>86</v>
      </c>
      <c r="D135" s="13" t="s">
        <v>608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45770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245</v>
      </c>
      <c r="AG135" s="1" t="s">
        <v>123</v>
      </c>
      <c r="AH135" s="1" t="s">
        <v>74</v>
      </c>
      <c r="AI135" s="1">
        <v>2</v>
      </c>
      <c r="AJ135" s="3">
        <v>45770</v>
      </c>
      <c r="AK135" s="3">
        <v>0</v>
      </c>
      <c r="AL135" s="3">
        <v>45761</v>
      </c>
      <c r="AM135" s="3">
        <v>45768</v>
      </c>
      <c r="AN135" s="3">
        <v>45769</v>
      </c>
      <c r="AO135" s="3">
        <v>45769</v>
      </c>
      <c r="AP135" s="3">
        <v>45765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45731</v>
      </c>
      <c r="B136" s="14" t="s">
        <v>668</v>
      </c>
      <c r="C136" s="9" t="s">
        <v>86</v>
      </c>
      <c r="D136" s="13" t="s">
        <v>629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245</v>
      </c>
      <c r="AG136" s="1" t="s">
        <v>123</v>
      </c>
      <c r="AH136" s="1" t="s">
        <v>74</v>
      </c>
      <c r="AI136" s="1">
        <v>2</v>
      </c>
      <c r="AJ136" s="3">
        <v>45771</v>
      </c>
      <c r="AK136" s="3">
        <v>0</v>
      </c>
      <c r="AL136" s="3">
        <v>45762</v>
      </c>
      <c r="AM136" s="3">
        <v>45769</v>
      </c>
      <c r="AN136" s="3">
        <v>45770</v>
      </c>
      <c r="AO136" s="3">
        <v>45770</v>
      </c>
      <c r="AP136" s="3">
        <v>45766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611</v>
      </c>
      <c r="C137" s="9" t="s">
        <v>86</v>
      </c>
      <c r="D137" s="13" t="s">
        <v>333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334</v>
      </c>
      <c r="T137" s="12">
        <v>45771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301</v>
      </c>
      <c r="AG137" s="1" t="s">
        <v>123</v>
      </c>
      <c r="AH137" s="1" t="s">
        <v>74</v>
      </c>
      <c r="AI137" s="1">
        <v>2</v>
      </c>
      <c r="AJ137" s="3">
        <v>45771</v>
      </c>
      <c r="AK137" s="3">
        <v>0</v>
      </c>
      <c r="AL137" s="3">
        <v>45762</v>
      </c>
      <c r="AM137" s="3">
        <v>45769</v>
      </c>
      <c r="AN137" s="3">
        <v>45770</v>
      </c>
      <c r="AO137" s="3">
        <v>45770</v>
      </c>
      <c r="AP137" s="3">
        <v>45766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611</v>
      </c>
      <c r="C138" s="9" t="s">
        <v>86</v>
      </c>
      <c r="D138" s="13" t="s">
        <v>536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334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301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666</v>
      </c>
      <c r="C139" s="9" t="s">
        <v>86</v>
      </c>
      <c r="D139" s="13" t="s">
        <v>622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45772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245</v>
      </c>
      <c r="AG139" s="1" t="s">
        <v>124</v>
      </c>
      <c r="AH139" s="1" t="s">
        <v>74</v>
      </c>
      <c r="AI139" s="1">
        <v>2</v>
      </c>
      <c r="AJ139" s="3">
        <v>45772</v>
      </c>
      <c r="AK139" s="3">
        <v>0</v>
      </c>
      <c r="AL139" s="3">
        <v>45763</v>
      </c>
      <c r="AM139" s="3">
        <v>45770</v>
      </c>
      <c r="AN139" s="3">
        <v>45771</v>
      </c>
      <c r="AO139" s="3">
        <v>45771</v>
      </c>
      <c r="AP139" s="3">
        <v>45767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45743</v>
      </c>
      <c r="B140" s="14" t="s">
        <v>760</v>
      </c>
      <c r="C140" s="9" t="s">
        <v>86</v>
      </c>
      <c r="D140" s="13" t="s">
        <v>354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234</v>
      </c>
      <c r="T140" s="12">
        <v>45772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439</v>
      </c>
      <c r="AG140" s="1" t="s">
        <v>126</v>
      </c>
      <c r="AH140" s="1" t="s">
        <v>74</v>
      </c>
      <c r="AI140" s="1">
        <v>2</v>
      </c>
      <c r="AJ140" s="3">
        <v>45772</v>
      </c>
      <c r="AK140" s="3">
        <v>0</v>
      </c>
      <c r="AL140" s="3">
        <v>45763</v>
      </c>
      <c r="AM140" s="3">
        <v>45770</v>
      </c>
      <c r="AN140" s="3">
        <v>45771</v>
      </c>
      <c r="AO140" s="3">
        <v>45771</v>
      </c>
      <c r="AP140" s="3">
        <v>45767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45743</v>
      </c>
      <c r="B141" s="14" t="s">
        <v>760</v>
      </c>
      <c r="C141" s="9" t="s">
        <v>86</v>
      </c>
      <c r="D141" s="13" t="s">
        <v>411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45776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439</v>
      </c>
      <c r="AG141" s="1" t="s">
        <v>123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45749</v>
      </c>
      <c r="B142" s="14" t="s">
        <v>797</v>
      </c>
      <c r="C142" s="9" t="s">
        <v>152</v>
      </c>
      <c r="D142" s="13" t="s">
        <v>297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45755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45755</v>
      </c>
      <c r="AK142" s="3">
        <v>0</v>
      </c>
      <c r="AL142" s="3">
        <v>45746</v>
      </c>
      <c r="AM142" s="3">
        <v>45753</v>
      </c>
      <c r="AN142" s="3">
        <v>45754</v>
      </c>
      <c r="AO142" s="3">
        <v>45754</v>
      </c>
      <c r="AP142" s="3">
        <v>45750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 t="s">
        <v>763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45749</v>
      </c>
      <c r="B143" s="14" t="s">
        <v>797</v>
      </c>
      <c r="C143" s="9" t="s">
        <v>152</v>
      </c>
      <c r="D143" s="13" t="s">
        <v>297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45755</v>
      </c>
      <c r="U143" s="11">
        <v>30000</v>
      </c>
      <c r="V143" s="10">
        <v>0</v>
      </c>
      <c r="W143" s="10">
        <v>30000</v>
      </c>
      <c r="X143" s="10">
        <v>1938</v>
      </c>
      <c r="Y143" s="10">
        <v>29465.100000000002</v>
      </c>
      <c r="Z143" s="9" t="s">
        <v>82</v>
      </c>
      <c r="AA143" s="8">
        <v>30872.058525000004</v>
      </c>
      <c r="AB143" s="8">
        <v>0</v>
      </c>
      <c r="AC143" s="8">
        <v>30872.058525000004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 t="s">
        <v>763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2359.9973628000002</v>
      </c>
    </row>
    <row r="144" spans="1:56" ht="28.5" customHeight="1" x14ac:dyDescent="0.45">
      <c r="A144" s="3">
        <v>45751</v>
      </c>
      <c r="B144" s="14" t="s">
        <v>138</v>
      </c>
      <c r="C144" s="9" t="s">
        <v>73</v>
      </c>
      <c r="D144" s="13" t="s">
        <v>818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157</v>
      </c>
      <c r="T144" s="12">
        <v>45769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4679.9500000000007</v>
      </c>
      <c r="AB144" s="8">
        <v>0</v>
      </c>
      <c r="AC144" s="8">
        <v>4679.9500000000007</v>
      </c>
      <c r="AD144" s="8">
        <v>0</v>
      </c>
      <c r="AE144" s="8">
        <v>0</v>
      </c>
      <c r="AF144" s="8" t="s">
        <v>819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357.75617777777779</v>
      </c>
    </row>
    <row r="145" spans="1:56" ht="28.5" customHeight="1" x14ac:dyDescent="0.45">
      <c r="A145" s="3" t="s">
        <v>146</v>
      </c>
      <c r="B145" s="14" t="s">
        <v>146</v>
      </c>
      <c r="C145" s="9" t="s">
        <v>152</v>
      </c>
      <c r="D145" s="13" t="s">
        <v>61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110000</v>
      </c>
      <c r="V145" s="10">
        <v>0</v>
      </c>
      <c r="W145" s="10">
        <v>110000</v>
      </c>
      <c r="X145" s="10">
        <v>0</v>
      </c>
      <c r="Y145" s="10">
        <v>115500</v>
      </c>
      <c r="Z145" s="9" t="s">
        <v>82</v>
      </c>
      <c r="AA145" s="8">
        <v>115252.50000000001</v>
      </c>
      <c r="AB145" s="8">
        <v>0</v>
      </c>
      <c r="AC145" s="8">
        <v>115252.50000000001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8810.4133333333339</v>
      </c>
    </row>
    <row r="146" spans="1:56" ht="28.5" customHeight="1" x14ac:dyDescent="0.45">
      <c r="A146" s="3">
        <v>45731</v>
      </c>
      <c r="B146" s="14" t="s">
        <v>672</v>
      </c>
      <c r="C146" s="9" t="s">
        <v>86</v>
      </c>
      <c r="D146" s="13" t="s">
        <v>621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245</v>
      </c>
      <c r="AG146" s="1" t="s">
        <v>123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673</v>
      </c>
      <c r="C147" s="9" t="s">
        <v>86</v>
      </c>
      <c r="D147" s="13" t="s">
        <v>626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245</v>
      </c>
      <c r="AG147" s="1" t="s">
        <v>123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674</v>
      </c>
      <c r="C148" s="9" t="s">
        <v>86</v>
      </c>
      <c r="D148" s="13" t="s">
        <v>632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245</v>
      </c>
      <c r="AG148" s="1" t="s">
        <v>123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673</v>
      </c>
      <c r="C149" s="9" t="s">
        <v>86</v>
      </c>
      <c r="D149" s="13" t="s">
        <v>627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45780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245</v>
      </c>
      <c r="AG149" s="1" t="s">
        <v>123</v>
      </c>
      <c r="AH149" s="1" t="s">
        <v>74</v>
      </c>
      <c r="AI149" s="1">
        <v>2</v>
      </c>
      <c r="AJ149" s="3">
        <v>45780</v>
      </c>
      <c r="AK149" s="3">
        <v>0</v>
      </c>
      <c r="AL149" s="3">
        <v>45771</v>
      </c>
      <c r="AM149" s="3">
        <v>45778</v>
      </c>
      <c r="AN149" s="3">
        <v>45779</v>
      </c>
      <c r="AO149" s="3">
        <v>45779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8.5" customHeight="1" x14ac:dyDescent="0.45">
      <c r="A150" s="3">
        <v>45731</v>
      </c>
      <c r="B150" s="14" t="s">
        <v>674</v>
      </c>
      <c r="C150" s="9" t="s">
        <v>86</v>
      </c>
      <c r="D150" s="13" t="s">
        <v>633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45785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245</v>
      </c>
      <c r="AG150" s="1" t="s">
        <v>123</v>
      </c>
      <c r="AH150" s="1" t="s">
        <v>74</v>
      </c>
      <c r="AI150" s="1">
        <v>2</v>
      </c>
      <c r="AJ150" s="3">
        <v>45785</v>
      </c>
      <c r="AK150" s="3">
        <v>0</v>
      </c>
      <c r="AL150" s="3">
        <v>45776</v>
      </c>
      <c r="AM150" s="3">
        <v>45783</v>
      </c>
      <c r="AN150" s="3">
        <v>45784</v>
      </c>
      <c r="AO150" s="3">
        <v>45784</v>
      </c>
      <c r="AP150" s="3">
        <v>45780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45731</v>
      </c>
      <c r="B151" s="14" t="s">
        <v>669</v>
      </c>
      <c r="C151" s="9" t="s">
        <v>86</v>
      </c>
      <c r="D151" s="13" t="s">
        <v>625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245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672</v>
      </c>
      <c r="C152" s="9" t="s">
        <v>86</v>
      </c>
      <c r="D152" s="13" t="s">
        <v>623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45792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245</v>
      </c>
      <c r="AG152" s="1" t="s">
        <v>122</v>
      </c>
      <c r="AH152" s="1" t="s">
        <v>74</v>
      </c>
      <c r="AI152" s="1">
        <v>2</v>
      </c>
      <c r="AJ152" s="3">
        <v>45792</v>
      </c>
      <c r="AK152" s="3">
        <v>0</v>
      </c>
      <c r="AL152" s="3">
        <v>45783</v>
      </c>
      <c r="AM152" s="3">
        <v>45790</v>
      </c>
      <c r="AN152" s="3">
        <v>45791</v>
      </c>
      <c r="AO152" s="3">
        <v>45791</v>
      </c>
      <c r="AP152" s="3">
        <v>45787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411.15262222222225</v>
      </c>
    </row>
    <row r="153" spans="1:56" ht="28.5" customHeight="1" x14ac:dyDescent="0.45">
      <c r="A153" s="3">
        <v>45728</v>
      </c>
      <c r="B153" s="14" t="s">
        <v>609</v>
      </c>
      <c r="C153" s="9" t="s">
        <v>86</v>
      </c>
      <c r="D153" s="13" t="s">
        <v>610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234</v>
      </c>
      <c r="T153" s="12">
        <v>45793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245</v>
      </c>
      <c r="AG153" s="1" t="s">
        <v>122</v>
      </c>
      <c r="AH153" s="1" t="s">
        <v>74</v>
      </c>
      <c r="AI153" s="1">
        <v>2</v>
      </c>
      <c r="AJ153" s="3">
        <v>45793</v>
      </c>
      <c r="AK153" s="3">
        <v>0</v>
      </c>
      <c r="AL153" s="3">
        <v>45784</v>
      </c>
      <c r="AM153" s="3">
        <v>45791</v>
      </c>
      <c r="AN153" s="3">
        <v>45792</v>
      </c>
      <c r="AO153" s="3">
        <v>45792</v>
      </c>
      <c r="AP153" s="3">
        <v>45788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8.5" customHeight="1" x14ac:dyDescent="0.45">
      <c r="A154" s="3">
        <v>45728</v>
      </c>
      <c r="B154" s="14" t="s">
        <v>609</v>
      </c>
      <c r="C154" s="9" t="s">
        <v>86</v>
      </c>
      <c r="D154" s="13" t="s">
        <v>252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45793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245</v>
      </c>
      <c r="AG154" s="1" t="s">
        <v>122</v>
      </c>
      <c r="AH154" s="1" t="s">
        <v>74</v>
      </c>
      <c r="AI154" s="1">
        <v>2</v>
      </c>
      <c r="AJ154" s="3">
        <v>45793</v>
      </c>
      <c r="AK154" s="3">
        <v>0</v>
      </c>
      <c r="AL154" s="3">
        <v>45784</v>
      </c>
      <c r="AM154" s="3">
        <v>45791</v>
      </c>
      <c r="AN154" s="3">
        <v>45792</v>
      </c>
      <c r="AO154" s="3">
        <v>45792</v>
      </c>
      <c r="AP154" s="3">
        <v>45788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82</v>
      </c>
      <c r="AA155" s="8">
        <v>818311.46002099989</v>
      </c>
      <c r="AB155" s="8">
        <v>9000</v>
      </c>
      <c r="AC155" s="8">
        <v>809311.46002099989</v>
      </c>
      <c r="AD155" s="8">
        <v>0</v>
      </c>
      <c r="AE155" s="8">
        <v>0</v>
      </c>
      <c r="AF155" s="8" t="s">
        <v>58</v>
      </c>
      <c r="AG155" s="1" t="s">
        <v>122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45748</v>
      </c>
      <c r="B156" s="14" t="s">
        <v>798</v>
      </c>
      <c r="C156" s="9" t="s">
        <v>275</v>
      </c>
      <c r="D156" s="13" t="s">
        <v>277</v>
      </c>
      <c r="E156" s="9">
        <v>21</v>
      </c>
      <c r="F156" s="9">
        <v>34</v>
      </c>
      <c r="G156" s="9" t="s">
        <v>60</v>
      </c>
      <c r="H156" s="9">
        <v>0</v>
      </c>
      <c r="I156" s="9">
        <v>60</v>
      </c>
      <c r="J156" s="9" t="s">
        <v>57</v>
      </c>
      <c r="K156" s="9">
        <v>5</v>
      </c>
      <c r="L156" s="9" t="s">
        <v>93</v>
      </c>
      <c r="M156" s="10">
        <v>22</v>
      </c>
      <c r="N156" s="9">
        <v>36</v>
      </c>
      <c r="O156" s="9">
        <v>40</v>
      </c>
      <c r="P156" s="10">
        <v>195.39367372799995</v>
      </c>
      <c r="Q156" s="10">
        <v>0</v>
      </c>
      <c r="R156" s="10">
        <v>195.39367372799995</v>
      </c>
      <c r="S156" s="9" t="s">
        <v>67</v>
      </c>
      <c r="T156" s="12">
        <v>45772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140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302</v>
      </c>
      <c r="AG156" s="1" t="s">
        <v>125</v>
      </c>
      <c r="AH156" s="1" t="s">
        <v>72</v>
      </c>
      <c r="AI156" s="1">
        <v>3</v>
      </c>
      <c r="AJ156" s="3">
        <v>45772</v>
      </c>
      <c r="AK156" s="3">
        <v>0</v>
      </c>
      <c r="AL156" s="3">
        <v>45762</v>
      </c>
      <c r="AM156" s="3">
        <v>45769</v>
      </c>
      <c r="AN156" s="3">
        <v>45770</v>
      </c>
      <c r="AO156" s="3">
        <v>45770</v>
      </c>
      <c r="AP156" s="3">
        <v>45767</v>
      </c>
      <c r="AQ156" s="3">
        <v>45771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676.95127500000001</v>
      </c>
    </row>
    <row r="157" spans="1:56" ht="28.5" customHeight="1" x14ac:dyDescent="0.45">
      <c r="A157" s="3">
        <v>45749</v>
      </c>
      <c r="B157" s="14" t="s">
        <v>138</v>
      </c>
      <c r="C157" s="9" t="s">
        <v>321</v>
      </c>
      <c r="D157" s="13" t="s">
        <v>59</v>
      </c>
      <c r="E157" s="9">
        <v>21</v>
      </c>
      <c r="F157" s="9">
        <v>31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34</v>
      </c>
      <c r="O157" s="9">
        <v>40</v>
      </c>
      <c r="P157" s="10">
        <v>36.9076939264</v>
      </c>
      <c r="Q157" s="10">
        <v>0</v>
      </c>
      <c r="R157" s="10">
        <v>36.9076939264</v>
      </c>
      <c r="S157" s="9" t="s">
        <v>133</v>
      </c>
      <c r="T157" s="12">
        <v>45756</v>
      </c>
      <c r="U157" s="11">
        <v>2000</v>
      </c>
      <c r="V157" s="10">
        <v>0</v>
      </c>
      <c r="W157" s="10">
        <v>2000</v>
      </c>
      <c r="X157" s="10">
        <v>0</v>
      </c>
      <c r="Y157" s="10">
        <v>0</v>
      </c>
      <c r="Z157" s="9" t="s">
        <v>140</v>
      </c>
      <c r="AA157" s="8">
        <v>1816.1000000000001</v>
      </c>
      <c r="AB157" s="8">
        <v>0</v>
      </c>
      <c r="AC157" s="8">
        <v>1816.1000000000001</v>
      </c>
      <c r="AD157" s="8">
        <v>0</v>
      </c>
      <c r="AE157" s="8">
        <v>0</v>
      </c>
      <c r="AF157" s="8" t="s">
        <v>302</v>
      </c>
      <c r="AG157" s="1" t="s">
        <v>125</v>
      </c>
      <c r="AH157" s="1" t="s">
        <v>77</v>
      </c>
      <c r="AI157" s="1">
        <v>3</v>
      </c>
      <c r="AJ157" s="3">
        <v>45756</v>
      </c>
      <c r="AK157" s="3">
        <v>0</v>
      </c>
      <c r="AL157" s="3">
        <v>0</v>
      </c>
      <c r="AM157" s="3">
        <v>0</v>
      </c>
      <c r="AN157" s="3">
        <v>0</v>
      </c>
      <c r="AO157" s="3">
        <v>45753</v>
      </c>
      <c r="AP157" s="3">
        <v>45751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764</v>
      </c>
      <c r="AZ157" s="2">
        <v>0</v>
      </c>
      <c r="BA157" s="2">
        <v>0</v>
      </c>
      <c r="BB157" s="2">
        <v>0</v>
      </c>
      <c r="BC157" s="1" t="s">
        <v>105</v>
      </c>
      <c r="BD157" s="56">
        <v>123.94882499999999</v>
      </c>
    </row>
    <row r="158" spans="1:56" ht="28.5" customHeight="1" x14ac:dyDescent="0.45">
      <c r="A158" s="3">
        <v>45750</v>
      </c>
      <c r="B158" s="14" t="s">
        <v>138</v>
      </c>
      <c r="C158" s="9" t="s">
        <v>196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>
        <v>22</v>
      </c>
      <c r="N158" s="9">
        <v>41</v>
      </c>
      <c r="O158" s="9">
        <v>40</v>
      </c>
      <c r="P158" s="10">
        <v>222.53168396799998</v>
      </c>
      <c r="Q158" s="10">
        <v>0</v>
      </c>
      <c r="R158" s="10">
        <v>222.53168396799998</v>
      </c>
      <c r="S158" s="9" t="s">
        <v>71</v>
      </c>
      <c r="T158" s="12">
        <v>45756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140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3</v>
      </c>
      <c r="AJ158" s="3">
        <v>45756</v>
      </c>
      <c r="AK158" s="3">
        <v>0</v>
      </c>
      <c r="AL158" s="3">
        <v>0</v>
      </c>
      <c r="AM158" s="3">
        <v>0</v>
      </c>
      <c r="AN158" s="3">
        <v>0</v>
      </c>
      <c r="AO158" s="3">
        <v>45753</v>
      </c>
      <c r="AP158" s="3">
        <v>45751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753.2274749999998</v>
      </c>
    </row>
    <row r="159" spans="1:56" ht="28.5" customHeight="1" x14ac:dyDescent="0.45">
      <c r="A159" s="3">
        <v>45750</v>
      </c>
      <c r="B159" s="14" t="s">
        <v>138</v>
      </c>
      <c r="C159" s="9" t="s">
        <v>196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45756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140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2</v>
      </c>
      <c r="AJ159" s="3">
        <v>45756</v>
      </c>
      <c r="AK159" s="3">
        <v>0</v>
      </c>
      <c r="AL159" s="3">
        <v>0</v>
      </c>
      <c r="AM159" s="3">
        <v>0</v>
      </c>
      <c r="AN159" s="3">
        <v>0</v>
      </c>
      <c r="AO159" s="3">
        <v>45754</v>
      </c>
      <c r="AP159" s="3">
        <v>45751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753.2274749999998</v>
      </c>
    </row>
    <row r="160" spans="1:56" ht="28.5" customHeight="1" x14ac:dyDescent="0.45">
      <c r="A160" s="3" t="s">
        <v>146</v>
      </c>
      <c r="B160" s="14" t="s">
        <v>146</v>
      </c>
      <c r="C160" s="9" t="s">
        <v>196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41</v>
      </c>
      <c r="O160" s="9">
        <v>40</v>
      </c>
      <c r="P160" s="10">
        <v>222.53168396799998</v>
      </c>
      <c r="Q160" s="10">
        <v>0</v>
      </c>
      <c r="R160" s="10">
        <v>222.53168396799998</v>
      </c>
      <c r="S160" s="9" t="s">
        <v>71</v>
      </c>
      <c r="T160" s="12">
        <v>45777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140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77</v>
      </c>
      <c r="AI160" s="1">
        <v>3</v>
      </c>
      <c r="AJ160" s="3">
        <v>45777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45772</v>
      </c>
      <c r="AQ160" s="3">
        <v>45775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753.2274749999998</v>
      </c>
    </row>
    <row r="161" spans="1:56" ht="28.5" customHeight="1" x14ac:dyDescent="0.45">
      <c r="A161" s="3" t="s">
        <v>146</v>
      </c>
      <c r="B161" s="14" t="s">
        <v>146</v>
      </c>
      <c r="C161" s="9" t="s">
        <v>196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140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753.2274749999998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140</v>
      </c>
      <c r="AA162" s="8">
        <v>55880</v>
      </c>
      <c r="AB162" s="8">
        <v>0</v>
      </c>
      <c r="AC162" s="8">
        <v>55880</v>
      </c>
      <c r="AD162" s="8">
        <v>0</v>
      </c>
      <c r="AE162" s="8">
        <v>0</v>
      </c>
      <c r="AF162" s="8" t="s">
        <v>58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45743</v>
      </c>
      <c r="B163" s="14" t="s">
        <v>742</v>
      </c>
      <c r="C163" s="9" t="s">
        <v>80</v>
      </c>
      <c r="D163" s="13" t="s">
        <v>729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92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>
        <v>45752</v>
      </c>
      <c r="U163" s="11">
        <v>3000</v>
      </c>
      <c r="V163" s="10">
        <v>0</v>
      </c>
      <c r="W163" s="10">
        <v>3000</v>
      </c>
      <c r="X163" s="10">
        <v>3000</v>
      </c>
      <c r="Y163" s="10">
        <v>0</v>
      </c>
      <c r="Z163" s="9" t="s">
        <v>128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124</v>
      </c>
      <c r="AH163" s="1" t="s">
        <v>68</v>
      </c>
      <c r="AI163" s="1">
        <v>4</v>
      </c>
      <c r="AJ163" s="3">
        <v>45752</v>
      </c>
      <c r="AK163" s="3">
        <v>45748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45747</v>
      </c>
      <c r="AQ163" s="3">
        <v>45751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45740</v>
      </c>
      <c r="B164" s="14" t="s">
        <v>721</v>
      </c>
      <c r="C164" s="9" t="s">
        <v>355</v>
      </c>
      <c r="D164" s="13" t="s">
        <v>716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>
        <v>22</v>
      </c>
      <c r="N164" s="9">
        <v>40</v>
      </c>
      <c r="O164" s="9">
        <v>40</v>
      </c>
      <c r="P164" s="10">
        <v>108.55204095999999</v>
      </c>
      <c r="Q164" s="10">
        <v>0</v>
      </c>
      <c r="R164" s="10">
        <v>108.55204095999999</v>
      </c>
      <c r="S164" s="9" t="s">
        <v>114</v>
      </c>
      <c r="T164" s="12">
        <v>45752</v>
      </c>
      <c r="U164" s="11">
        <v>5000</v>
      </c>
      <c r="V164" s="10">
        <v>0</v>
      </c>
      <c r="W164" s="10">
        <v>5000</v>
      </c>
      <c r="X164" s="10">
        <v>5677</v>
      </c>
      <c r="Y164" s="10">
        <v>0</v>
      </c>
      <c r="Z164" s="9" t="s">
        <v>128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>
        <v>45752</v>
      </c>
      <c r="AK164" s="3">
        <v>45748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45747</v>
      </c>
      <c r="AQ164" s="3">
        <v>45751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406</v>
      </c>
      <c r="C165" s="9" t="s">
        <v>111</v>
      </c>
      <c r="D165" s="13" t="s">
        <v>193</v>
      </c>
      <c r="E165" s="9">
        <v>21</v>
      </c>
      <c r="F165" s="9">
        <v>40</v>
      </c>
      <c r="G165" s="9" t="s">
        <v>60</v>
      </c>
      <c r="H165" s="9" t="s">
        <v>66</v>
      </c>
      <c r="I165" s="9">
        <v>108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42</v>
      </c>
      <c r="O165" s="9">
        <v>40</v>
      </c>
      <c r="P165" s="10">
        <v>0.43312264343039991</v>
      </c>
      <c r="Q165" s="10">
        <v>0</v>
      </c>
      <c r="R165" s="10">
        <v>0.43312264343039991</v>
      </c>
      <c r="S165" s="9" t="s">
        <v>67</v>
      </c>
      <c r="T165" s="12">
        <v>45754</v>
      </c>
      <c r="U165" s="11">
        <v>5000</v>
      </c>
      <c r="V165" s="10">
        <v>4981</v>
      </c>
      <c r="W165" s="10">
        <v>19</v>
      </c>
      <c r="X165" s="10">
        <v>5398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124</v>
      </c>
      <c r="AH165" s="1" t="s">
        <v>68</v>
      </c>
      <c r="AI165" s="1">
        <v>4</v>
      </c>
      <c r="AJ165" s="3">
        <v>45754</v>
      </c>
      <c r="AK165" s="3">
        <v>45750</v>
      </c>
      <c r="AL165" s="3">
        <v>45744</v>
      </c>
      <c r="AM165" s="3">
        <v>45751</v>
      </c>
      <c r="AN165" s="3">
        <v>45752</v>
      </c>
      <c r="AO165" s="3">
        <v>45752</v>
      </c>
      <c r="AP165" s="3">
        <v>45749</v>
      </c>
      <c r="AQ165" s="3">
        <v>45753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45741</v>
      </c>
      <c r="B166" s="14" t="s">
        <v>743</v>
      </c>
      <c r="C166" s="9" t="s">
        <v>208</v>
      </c>
      <c r="D166" s="13" t="s">
        <v>722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114</v>
      </c>
      <c r="T166" s="12">
        <v>45755</v>
      </c>
      <c r="U166" s="11">
        <v>5000</v>
      </c>
      <c r="V166" s="10">
        <v>0</v>
      </c>
      <c r="W166" s="10">
        <v>5000</v>
      </c>
      <c r="X166" s="10">
        <v>5400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>
        <v>45755</v>
      </c>
      <c r="AK166" s="3">
        <v>45751</v>
      </c>
      <c r="AL166" s="3">
        <v>45745</v>
      </c>
      <c r="AM166" s="3">
        <v>45752</v>
      </c>
      <c r="AN166" s="3">
        <v>45753</v>
      </c>
      <c r="AO166" s="3">
        <v>45753</v>
      </c>
      <c r="AP166" s="3">
        <v>45750</v>
      </c>
      <c r="AQ166" s="3">
        <v>45754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145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45741</v>
      </c>
      <c r="B167" s="14" t="s">
        <v>743</v>
      </c>
      <c r="C167" s="9" t="s">
        <v>208</v>
      </c>
      <c r="D167" s="13" t="s">
        <v>352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0</v>
      </c>
      <c r="Q167" s="10">
        <v>0</v>
      </c>
      <c r="R167" s="10">
        <v>0</v>
      </c>
      <c r="S167" s="9" t="s">
        <v>114</v>
      </c>
      <c r="T167" s="12">
        <v>45755</v>
      </c>
      <c r="U167" s="11">
        <v>5000</v>
      </c>
      <c r="V167" s="10">
        <v>5225</v>
      </c>
      <c r="W167" s="10">
        <v>0</v>
      </c>
      <c r="X167" s="10">
        <v>5400</v>
      </c>
      <c r="Y167" s="10">
        <v>0</v>
      </c>
      <c r="Z167" s="9" t="s">
        <v>128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124</v>
      </c>
      <c r="AH167" s="1" t="s">
        <v>68</v>
      </c>
      <c r="AI167" s="1">
        <v>4</v>
      </c>
      <c r="AJ167" s="3">
        <v>45755</v>
      </c>
      <c r="AK167" s="3">
        <v>45751</v>
      </c>
      <c r="AL167" s="3">
        <v>45745</v>
      </c>
      <c r="AM167" s="3">
        <v>45752</v>
      </c>
      <c r="AN167" s="3">
        <v>45753</v>
      </c>
      <c r="AO167" s="3">
        <v>45753</v>
      </c>
      <c r="AP167" s="3">
        <v>45750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45741</v>
      </c>
      <c r="B168" s="14" t="s">
        <v>744</v>
      </c>
      <c r="C168" s="9" t="s">
        <v>208</v>
      </c>
      <c r="D168" s="13" t="s">
        <v>745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45755</v>
      </c>
      <c r="U168" s="11">
        <v>5000</v>
      </c>
      <c r="V168" s="10">
        <v>0</v>
      </c>
      <c r="W168" s="10">
        <v>5000</v>
      </c>
      <c r="X168" s="10">
        <v>5600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45755</v>
      </c>
      <c r="AK168" s="3">
        <v>45751</v>
      </c>
      <c r="AL168" s="3">
        <v>45745</v>
      </c>
      <c r="AM168" s="3">
        <v>45752</v>
      </c>
      <c r="AN168" s="3">
        <v>45753</v>
      </c>
      <c r="AO168" s="3">
        <v>45753</v>
      </c>
      <c r="AP168" s="3">
        <v>45750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820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45741</v>
      </c>
      <c r="B169" s="14" t="s">
        <v>744</v>
      </c>
      <c r="C169" s="9" t="s">
        <v>208</v>
      </c>
      <c r="D169" s="13" t="s">
        <v>328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114</v>
      </c>
      <c r="T169" s="12">
        <v>45755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5378.4500000000007</v>
      </c>
      <c r="AB169" s="8">
        <v>5378.4500000000007</v>
      </c>
      <c r="AC169" s="8">
        <v>0</v>
      </c>
      <c r="AD169" s="8">
        <v>5378.4500000000007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45755</v>
      </c>
      <c r="AK169" s="3">
        <v>45751</v>
      </c>
      <c r="AL169" s="3">
        <v>45745</v>
      </c>
      <c r="AM169" s="3">
        <v>45752</v>
      </c>
      <c r="AN169" s="3">
        <v>45753</v>
      </c>
      <c r="AO169" s="3">
        <v>45753</v>
      </c>
      <c r="AP169" s="3">
        <v>45750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45741</v>
      </c>
      <c r="B170" s="14" t="s">
        <v>746</v>
      </c>
      <c r="C170" s="9" t="s">
        <v>208</v>
      </c>
      <c r="D170" s="13" t="s">
        <v>724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114</v>
      </c>
      <c r="T170" s="12">
        <v>45755</v>
      </c>
      <c r="U170" s="11">
        <v>5000</v>
      </c>
      <c r="V170" s="10">
        <v>0</v>
      </c>
      <c r="W170" s="10">
        <v>5000</v>
      </c>
      <c r="X170" s="10">
        <v>5400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45755</v>
      </c>
      <c r="AK170" s="3">
        <v>45751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45750</v>
      </c>
      <c r="AQ170" s="3">
        <v>45754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746</v>
      </c>
      <c r="C171" s="9" t="s">
        <v>208</v>
      </c>
      <c r="D171" s="13" t="s">
        <v>725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61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45749</v>
      </c>
      <c r="B172" s="14" t="s">
        <v>799</v>
      </c>
      <c r="C172" s="9" t="s">
        <v>765</v>
      </c>
      <c r="D172" s="13" t="s">
        <v>766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45757</v>
      </c>
      <c r="AK172" s="3">
        <v>45753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45628</v>
      </c>
      <c r="B173" s="14" t="s">
        <v>265</v>
      </c>
      <c r="C173" s="9" t="s">
        <v>113</v>
      </c>
      <c r="D173" s="13" t="s">
        <v>160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45766</v>
      </c>
      <c r="U173" s="11">
        <v>16000</v>
      </c>
      <c r="V173" s="10">
        <v>0</v>
      </c>
      <c r="W173" s="10">
        <v>16000</v>
      </c>
      <c r="X173" s="10">
        <v>0</v>
      </c>
      <c r="Y173" s="10">
        <v>16800</v>
      </c>
      <c r="Z173" s="9" t="s">
        <v>128</v>
      </c>
      <c r="AA173" s="8">
        <v>17211.04</v>
      </c>
      <c r="AB173" s="8">
        <v>17211.04</v>
      </c>
      <c r="AC173" s="8">
        <v>0</v>
      </c>
      <c r="AD173" s="8">
        <v>17211.04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45766</v>
      </c>
      <c r="AK173" s="3">
        <v>45762</v>
      </c>
      <c r="AL173" s="3">
        <v>45756</v>
      </c>
      <c r="AM173" s="3">
        <v>45763</v>
      </c>
      <c r="AN173" s="3">
        <v>45764</v>
      </c>
      <c r="AO173" s="3">
        <v>45764</v>
      </c>
      <c r="AP173" s="3">
        <v>45761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335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 t="s">
        <v>146</v>
      </c>
      <c r="B174" s="14" t="s">
        <v>146</v>
      </c>
      <c r="C174" s="9" t="s">
        <v>208</v>
      </c>
      <c r="D174" s="13" t="s">
        <v>61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45777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5378.4500000000007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45776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386.78226766666666</v>
      </c>
    </row>
    <row r="175" spans="1:56" ht="28.5" customHeight="1" x14ac:dyDescent="0.45">
      <c r="A175" s="3" t="s">
        <v>146</v>
      </c>
      <c r="B175" s="14" t="s">
        <v>146</v>
      </c>
      <c r="C175" s="9" t="s">
        <v>115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40000</v>
      </c>
      <c r="V175" s="10">
        <v>0</v>
      </c>
      <c r="W175" s="10">
        <v>40000</v>
      </c>
      <c r="X175" s="10">
        <v>0</v>
      </c>
      <c r="Y175" s="10">
        <v>42000</v>
      </c>
      <c r="Z175" s="9" t="s">
        <v>128</v>
      </c>
      <c r="AA175" s="8">
        <v>43027.600000000006</v>
      </c>
      <c r="AB175" s="8">
        <v>0</v>
      </c>
      <c r="AC175" s="8">
        <v>43027.600000000006</v>
      </c>
      <c r="AD175" s="8">
        <v>0</v>
      </c>
      <c r="AE175" s="8">
        <v>43027.600000000006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3094.2581413333332</v>
      </c>
    </row>
    <row r="176" spans="1:56" ht="28.5" customHeight="1" x14ac:dyDescent="0.45">
      <c r="A176" s="3" t="s">
        <v>146</v>
      </c>
      <c r="B176" s="14" t="s">
        <v>146</v>
      </c>
      <c r="C176" s="9" t="s">
        <v>113</v>
      </c>
      <c r="D176" s="13" t="s">
        <v>160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128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1547.1290706666666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111</v>
      </c>
      <c r="D177" s="13" t="s">
        <v>61</v>
      </c>
      <c r="E177" s="9">
        <v>21</v>
      </c>
      <c r="F177" s="9">
        <v>40</v>
      </c>
      <c r="G177" s="9" t="s">
        <v>60</v>
      </c>
      <c r="H177" s="9" t="s">
        <v>66</v>
      </c>
      <c r="I177" s="9">
        <v>108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42</v>
      </c>
      <c r="O177" s="9">
        <v>40</v>
      </c>
      <c r="P177" s="10">
        <v>227.95928601599996</v>
      </c>
      <c r="Q177" s="10">
        <v>0</v>
      </c>
      <c r="R177" s="10">
        <v>227.95928601599996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128</v>
      </c>
      <c r="AA177" s="8">
        <v>11595.1</v>
      </c>
      <c r="AB177" s="8">
        <v>11595.1</v>
      </c>
      <c r="AC177" s="8">
        <v>0</v>
      </c>
      <c r="AD177" s="8">
        <v>11595.1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45631</v>
      </c>
      <c r="B178" s="14" t="s">
        <v>272</v>
      </c>
      <c r="C178" s="9" t="s">
        <v>113</v>
      </c>
      <c r="D178" s="13" t="s">
        <v>160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17211.04</v>
      </c>
      <c r="AC178" s="8">
        <v>0</v>
      </c>
      <c r="AD178" s="8">
        <v>17211.04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336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273</v>
      </c>
      <c r="C179" s="9" t="s">
        <v>113</v>
      </c>
      <c r="D179" s="13" t="s">
        <v>160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337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45693</v>
      </c>
      <c r="B180" s="14" t="s">
        <v>405</v>
      </c>
      <c r="C180" s="9" t="s">
        <v>111</v>
      </c>
      <c r="D180" s="13" t="s">
        <v>402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65.13122457599998</v>
      </c>
      <c r="Q180" s="10">
        <v>0</v>
      </c>
      <c r="R180" s="10">
        <v>65.13122457599998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128</v>
      </c>
      <c r="AA180" s="8">
        <v>3310.89</v>
      </c>
      <c r="AB180" s="8">
        <v>3310.89</v>
      </c>
      <c r="AC180" s="8">
        <v>0</v>
      </c>
      <c r="AD180" s="8">
        <v>3310.89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45693</v>
      </c>
      <c r="B181" s="14" t="s">
        <v>406</v>
      </c>
      <c r="C181" s="9" t="s">
        <v>111</v>
      </c>
      <c r="D181" s="13" t="s">
        <v>193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45667</v>
      </c>
      <c r="B182" s="14" t="s">
        <v>347</v>
      </c>
      <c r="C182" s="9" t="s">
        <v>111</v>
      </c>
      <c r="D182" s="13" t="s">
        <v>341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 t="s">
        <v>63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8.5" customHeight="1" x14ac:dyDescent="0.45">
      <c r="A183" s="3" t="s">
        <v>146</v>
      </c>
      <c r="B183" s="14" t="s">
        <v>146</v>
      </c>
      <c r="C183" s="9" t="s">
        <v>113</v>
      </c>
      <c r="D183" s="13" t="s">
        <v>160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128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10756.900000000001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773.56453533333331</v>
      </c>
    </row>
    <row r="184" spans="1:56" ht="28.5" customHeight="1" x14ac:dyDescent="0.45">
      <c r="A184" s="3">
        <v>45548</v>
      </c>
      <c r="B184" s="14" t="s">
        <v>217</v>
      </c>
      <c r="C184" s="9" t="s">
        <v>111</v>
      </c>
      <c r="D184" s="13" t="s">
        <v>211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793.65712066666651</v>
      </c>
    </row>
    <row r="185" spans="1:56" ht="28.5" customHeight="1" x14ac:dyDescent="0.45">
      <c r="A185" s="3">
        <v>45066</v>
      </c>
      <c r="B185" s="14" t="s">
        <v>136</v>
      </c>
      <c r="C185" s="9" t="s">
        <v>80</v>
      </c>
      <c r="D185" s="13" t="s">
        <v>135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126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396.82856033333326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>
        <v>0</v>
      </c>
      <c r="H186" s="9">
        <v>0</v>
      </c>
      <c r="I186" s="9">
        <v>74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 t="s">
        <v>83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128</v>
      </c>
      <c r="AA186" s="8">
        <v>190117.72999999998</v>
      </c>
      <c r="AB186" s="8">
        <v>88472.010000000009</v>
      </c>
      <c r="AC186" s="8">
        <v>101645.72000000002</v>
      </c>
      <c r="AD186" s="8">
        <v>88472.010000000009</v>
      </c>
      <c r="AE186" s="8">
        <v>101645.72000000002</v>
      </c>
      <c r="AF186" s="8" t="s">
        <v>58</v>
      </c>
      <c r="AG186" s="1" t="s">
        <v>123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130</v>
      </c>
      <c r="BD186" s="56">
        <v>0</v>
      </c>
    </row>
    <row r="187" spans="1:56" ht="28.5" customHeight="1" x14ac:dyDescent="0.45">
      <c r="A187" s="3">
        <v>45720</v>
      </c>
      <c r="B187" s="14" t="s">
        <v>516</v>
      </c>
      <c r="C187" s="9" t="s">
        <v>502</v>
      </c>
      <c r="D187" s="13" t="s">
        <v>503</v>
      </c>
      <c r="E187" s="9">
        <v>22</v>
      </c>
      <c r="F187" s="9">
        <v>34</v>
      </c>
      <c r="G187" s="9" t="s">
        <v>60</v>
      </c>
      <c r="H187" s="9" t="s">
        <v>66</v>
      </c>
      <c r="I187" s="9">
        <v>115</v>
      </c>
      <c r="J187" s="9" t="s">
        <v>78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377</v>
      </c>
      <c r="T187" s="12" t="s">
        <v>142</v>
      </c>
      <c r="U187" s="11">
        <v>325632</v>
      </c>
      <c r="V187" s="10">
        <v>325632</v>
      </c>
      <c r="W187" s="10">
        <v>0</v>
      </c>
      <c r="X187" s="10">
        <v>329710</v>
      </c>
      <c r="Y187" s="10">
        <v>0</v>
      </c>
      <c r="Z187" s="9" t="s">
        <v>419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142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 t="s">
        <v>767</v>
      </c>
      <c r="AZ187" s="2">
        <v>0</v>
      </c>
      <c r="BA187" s="2">
        <v>0</v>
      </c>
      <c r="BB187" s="2">
        <v>0</v>
      </c>
      <c r="BC187" s="1" t="s">
        <v>422</v>
      </c>
      <c r="BD187" s="56">
        <v>0</v>
      </c>
    </row>
    <row r="188" spans="1:56" ht="28.5" customHeight="1" x14ac:dyDescent="0.45">
      <c r="A188" s="3">
        <v>45720</v>
      </c>
      <c r="B188" s="14" t="s">
        <v>516</v>
      </c>
      <c r="C188" s="9" t="s">
        <v>502</v>
      </c>
      <c r="D188" s="13" t="s">
        <v>503</v>
      </c>
      <c r="E188" s="9">
        <v>22</v>
      </c>
      <c r="F188" s="9">
        <v>34</v>
      </c>
      <c r="G188" s="9" t="s">
        <v>60</v>
      </c>
      <c r="H188" s="9" t="s">
        <v>66</v>
      </c>
      <c r="I188" s="9">
        <v>115</v>
      </c>
      <c r="J188" s="9" t="s">
        <v>78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377</v>
      </c>
      <c r="T188" s="12">
        <v>45777</v>
      </c>
      <c r="U188" s="11">
        <v>268368</v>
      </c>
      <c r="V188" s="10">
        <v>15939</v>
      </c>
      <c r="W188" s="10">
        <v>252429</v>
      </c>
      <c r="X188" s="10">
        <v>21430</v>
      </c>
      <c r="Y188" s="10">
        <v>259284.90000000002</v>
      </c>
      <c r="Z188" s="9" t="s">
        <v>419</v>
      </c>
      <c r="AA188" s="8">
        <v>257176.91376300002</v>
      </c>
      <c r="AB188" s="8">
        <v>84469</v>
      </c>
      <c r="AC188" s="8">
        <v>172707.91376300002</v>
      </c>
      <c r="AD188" s="8">
        <v>0</v>
      </c>
      <c r="AE188" s="8">
        <v>257176.91376300002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422</v>
      </c>
      <c r="BD188" s="56">
        <v>18453.264892530678</v>
      </c>
    </row>
    <row r="189" spans="1:56" ht="28.5" customHeight="1" x14ac:dyDescent="0.45">
      <c r="A189" s="3">
        <v>45720</v>
      </c>
      <c r="B189" s="14" t="s">
        <v>516</v>
      </c>
      <c r="C189" s="9" t="s">
        <v>502</v>
      </c>
      <c r="D189" s="13" t="s">
        <v>503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377</v>
      </c>
      <c r="T189" s="12">
        <v>45800</v>
      </c>
      <c r="U189" s="11">
        <v>3406000</v>
      </c>
      <c r="V189" s="10">
        <v>0</v>
      </c>
      <c r="W189" s="10">
        <v>3406000</v>
      </c>
      <c r="X189" s="10">
        <v>0</v>
      </c>
      <c r="Y189" s="10">
        <v>3576300</v>
      </c>
      <c r="Z189" s="9" t="s">
        <v>419</v>
      </c>
      <c r="AA189" s="8">
        <v>3378309.2199999997</v>
      </c>
      <c r="AB189" s="8">
        <v>0</v>
      </c>
      <c r="AC189" s="8">
        <v>3378309.2199999997</v>
      </c>
      <c r="AD189" s="8">
        <v>0</v>
      </c>
      <c r="AE189" s="8">
        <v>3378309.2199999997</v>
      </c>
      <c r="AF189" s="8">
        <v>0</v>
      </c>
      <c r="AG189" s="1" t="s">
        <v>123</v>
      </c>
      <c r="AH189" s="1" t="s">
        <v>68</v>
      </c>
      <c r="AI189" s="1">
        <v>4</v>
      </c>
      <c r="AJ189" s="3">
        <v>45800</v>
      </c>
      <c r="AK189" s="3">
        <v>45796</v>
      </c>
      <c r="AL189" s="3">
        <v>45790</v>
      </c>
      <c r="AM189" s="3">
        <v>45797</v>
      </c>
      <c r="AN189" s="3">
        <v>45798</v>
      </c>
      <c r="AO189" s="3">
        <v>45798</v>
      </c>
      <c r="AP189" s="3">
        <v>45795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422</v>
      </c>
      <c r="BD189" s="56">
        <v>360961.0791262667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21.6</v>
      </c>
      <c r="F190" s="9">
        <v>34</v>
      </c>
      <c r="G190" s="9">
        <v>0</v>
      </c>
      <c r="H190" s="9">
        <v>0</v>
      </c>
      <c r="I190" s="9">
        <v>97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419</v>
      </c>
      <c r="AA190" s="8">
        <v>3635486.1337629999</v>
      </c>
      <c r="AB190" s="8">
        <v>84469</v>
      </c>
      <c r="AC190" s="8">
        <v>3551017.1337629999</v>
      </c>
      <c r="AD190" s="8">
        <v>0</v>
      </c>
      <c r="AE190" s="8">
        <v>3635486.1337629999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422</v>
      </c>
      <c r="BD190" s="56">
        <v>0</v>
      </c>
    </row>
    <row r="191" spans="1:56" ht="28.5" customHeight="1" x14ac:dyDescent="0.45">
      <c r="A191" s="3">
        <v>45749</v>
      </c>
      <c r="B191" s="14" t="s">
        <v>800</v>
      </c>
      <c r="C191" s="9" t="s">
        <v>282</v>
      </c>
      <c r="D191" s="13" t="s">
        <v>801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5518.15</v>
      </c>
      <c r="AC191" s="8">
        <v>0</v>
      </c>
      <c r="AD191" s="8">
        <v>5518.15</v>
      </c>
      <c r="AE191" s="8">
        <v>0</v>
      </c>
      <c r="AF191" s="8" t="s">
        <v>802</v>
      </c>
      <c r="AG191" s="1" t="s">
        <v>61</v>
      </c>
      <c r="AH191" s="1" t="s">
        <v>68</v>
      </c>
      <c r="AI191" s="1">
        <v>4</v>
      </c>
      <c r="AJ191" s="3">
        <v>45754</v>
      </c>
      <c r="AK191" s="3">
        <v>45750</v>
      </c>
      <c r="AL191" s="3">
        <v>45744</v>
      </c>
      <c r="AM191" s="3">
        <v>45751</v>
      </c>
      <c r="AN191" s="3">
        <v>45752</v>
      </c>
      <c r="AO191" s="3">
        <v>45752</v>
      </c>
      <c r="AP191" s="3">
        <v>45749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8.5" customHeight="1" x14ac:dyDescent="0.45">
      <c r="A192" s="3">
        <v>45743</v>
      </c>
      <c r="B192" s="14" t="s">
        <v>747</v>
      </c>
      <c r="C192" s="9" t="s">
        <v>207</v>
      </c>
      <c r="D192" s="13" t="s">
        <v>748</v>
      </c>
      <c r="E192" s="9">
        <v>23</v>
      </c>
      <c r="F192" s="9">
        <v>32</v>
      </c>
      <c r="G192" s="9" t="s">
        <v>60</v>
      </c>
      <c r="H192" s="9">
        <v>0</v>
      </c>
      <c r="I192" s="9">
        <v>64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35</v>
      </c>
      <c r="O192" s="9">
        <v>40</v>
      </c>
      <c r="P192" s="10">
        <v>103.61785728</v>
      </c>
      <c r="Q192" s="10">
        <v>0</v>
      </c>
      <c r="R192" s="10">
        <v>103.61785728</v>
      </c>
      <c r="S192" s="9" t="s">
        <v>71</v>
      </c>
      <c r="T192" s="12">
        <v>45755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4679.9500000000007</v>
      </c>
      <c r="AB192" s="8">
        <v>4679.9500000000007</v>
      </c>
      <c r="AC192" s="8">
        <v>0</v>
      </c>
      <c r="AD192" s="8">
        <v>0</v>
      </c>
      <c r="AE192" s="8">
        <v>0</v>
      </c>
      <c r="AF192" s="8" t="s">
        <v>356</v>
      </c>
      <c r="AG192" s="1" t="s">
        <v>61</v>
      </c>
      <c r="AH192" s="1" t="s">
        <v>72</v>
      </c>
      <c r="AI192" s="1">
        <v>3</v>
      </c>
      <c r="AJ192" s="3">
        <v>45755</v>
      </c>
      <c r="AK192" s="3">
        <v>0</v>
      </c>
      <c r="AL192" s="3">
        <v>45745</v>
      </c>
      <c r="AM192" s="3">
        <v>45752</v>
      </c>
      <c r="AN192" s="3">
        <v>45753</v>
      </c>
      <c r="AO192" s="3">
        <v>45753</v>
      </c>
      <c r="AP192" s="3">
        <v>45750</v>
      </c>
      <c r="AQ192" s="3">
        <v>45754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749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45748</v>
      </c>
      <c r="B193" s="14" t="s">
        <v>803</v>
      </c>
      <c r="C193" s="9" t="s">
        <v>266</v>
      </c>
      <c r="D193" s="13" t="s">
        <v>768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45756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84</v>
      </c>
      <c r="AA193" s="8">
        <v>9918.7000000000007</v>
      </c>
      <c r="AB193" s="8">
        <v>5553</v>
      </c>
      <c r="AC193" s="8">
        <v>4365.7000000000007</v>
      </c>
      <c r="AD193" s="8">
        <v>0</v>
      </c>
      <c r="AE193" s="8">
        <v>0</v>
      </c>
      <c r="AF193" s="8" t="s">
        <v>356</v>
      </c>
      <c r="AG193" s="1" t="s">
        <v>61</v>
      </c>
      <c r="AH193" s="1" t="s">
        <v>74</v>
      </c>
      <c r="AI193" s="1">
        <v>2</v>
      </c>
      <c r="AJ193" s="3">
        <v>45756</v>
      </c>
      <c r="AK193" s="3">
        <v>0</v>
      </c>
      <c r="AL193" s="3">
        <v>45747</v>
      </c>
      <c r="AM193" s="3">
        <v>45754</v>
      </c>
      <c r="AN193" s="3">
        <v>45755</v>
      </c>
      <c r="AO193" s="3">
        <v>45755</v>
      </c>
      <c r="AP193" s="3">
        <v>45751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326.33607499999994</v>
      </c>
    </row>
    <row r="194" spans="1:56" ht="28.5" customHeight="1" x14ac:dyDescent="0.45">
      <c r="A194" s="3" t="s">
        <v>146</v>
      </c>
      <c r="B194" s="14" t="s">
        <v>146</v>
      </c>
      <c r="C194" s="9" t="s">
        <v>325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0</v>
      </c>
      <c r="AC194" s="8">
        <v>6943.09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518.99597749999987</v>
      </c>
    </row>
    <row r="195" spans="1:56" ht="28.5" customHeight="1" x14ac:dyDescent="0.45">
      <c r="A195" s="3" t="s">
        <v>146</v>
      </c>
      <c r="B195" s="14" t="s">
        <v>146</v>
      </c>
      <c r="C195" s="9" t="s">
        <v>349</v>
      </c>
      <c r="D195" s="13" t="s">
        <v>61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133</v>
      </c>
      <c r="T195" s="12">
        <v>45777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0</v>
      </c>
      <c r="AC195" s="8">
        <v>4959.3500000000004</v>
      </c>
      <c r="AD195" s="8">
        <v>0</v>
      </c>
      <c r="AE195" s="8">
        <v>4959.3500000000004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45777</v>
      </c>
      <c r="AK195" s="3">
        <v>45773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370.71141249999999</v>
      </c>
    </row>
    <row r="196" spans="1:56" ht="28.5" customHeight="1" x14ac:dyDescent="0.45">
      <c r="A196" s="3" t="s">
        <v>146</v>
      </c>
      <c r="B196" s="14" t="s">
        <v>146</v>
      </c>
      <c r="C196" s="9" t="s">
        <v>195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547.69438847999993</v>
      </c>
      <c r="Q196" s="10">
        <v>0</v>
      </c>
      <c r="R196" s="10">
        <v>547.69438847999993</v>
      </c>
      <c r="S196" s="9" t="s">
        <v>133</v>
      </c>
      <c r="T196" s="12">
        <v>45777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84</v>
      </c>
      <c r="AA196" s="8">
        <v>19837.400000000001</v>
      </c>
      <c r="AB196" s="8">
        <v>0</v>
      </c>
      <c r="AC196" s="8">
        <v>19837.400000000001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>
        <v>45777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45776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1482.84565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84</v>
      </c>
      <c r="AA197" s="8">
        <v>51856.640000000007</v>
      </c>
      <c r="AB197" s="8">
        <v>15751.1</v>
      </c>
      <c r="AC197" s="8">
        <v>36105.54</v>
      </c>
      <c r="AD197" s="8">
        <v>5518.15</v>
      </c>
      <c r="AE197" s="8">
        <v>4959.3500000000004</v>
      </c>
      <c r="AF197" s="8" t="s">
        <v>58</v>
      </c>
      <c r="AG197" s="1" t="s">
        <v>123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8.5" customHeight="1" x14ac:dyDescent="0.45">
      <c r="A198" s="3">
        <v>45749</v>
      </c>
      <c r="B198" s="14" t="s">
        <v>804</v>
      </c>
      <c r="C198" s="9" t="s">
        <v>769</v>
      </c>
      <c r="D198" s="13" t="s">
        <v>770</v>
      </c>
      <c r="E198" s="9">
        <v>23</v>
      </c>
      <c r="F198" s="9">
        <v>35</v>
      </c>
      <c r="G198" s="9" t="s">
        <v>200</v>
      </c>
      <c r="H198" s="9">
        <v>0</v>
      </c>
      <c r="I198" s="9">
        <v>70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45757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202</v>
      </c>
      <c r="AA198" s="8">
        <v>5099.05</v>
      </c>
      <c r="AB198" s="8">
        <v>5099.05</v>
      </c>
      <c r="AC198" s="8">
        <v>0</v>
      </c>
      <c r="AD198" s="8">
        <v>0</v>
      </c>
      <c r="AE198" s="8">
        <v>0</v>
      </c>
      <c r="AF198" s="8" t="s">
        <v>356</v>
      </c>
      <c r="AG198" s="1" t="s">
        <v>122</v>
      </c>
      <c r="AH198" s="1" t="s">
        <v>74</v>
      </c>
      <c r="AI198" s="1">
        <v>2</v>
      </c>
      <c r="AJ198" s="3">
        <v>45757</v>
      </c>
      <c r="AK198" s="3">
        <v>0</v>
      </c>
      <c r="AL198" s="3">
        <v>45748</v>
      </c>
      <c r="AM198" s="3">
        <v>45755</v>
      </c>
      <c r="AN198" s="3">
        <v>45756</v>
      </c>
      <c r="AO198" s="3">
        <v>45756</v>
      </c>
      <c r="AP198" s="3">
        <v>45752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201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200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202</v>
      </c>
      <c r="AA199" s="8">
        <v>5099.05</v>
      </c>
      <c r="AB199" s="8">
        <v>5099.05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201</v>
      </c>
      <c r="BD199" s="56">
        <v>0</v>
      </c>
    </row>
    <row r="200" spans="1:56" ht="28.5" customHeight="1" x14ac:dyDescent="0.45">
      <c r="A200" s="3">
        <v>45748</v>
      </c>
      <c r="B200" s="14" t="s">
        <v>803</v>
      </c>
      <c r="C200" s="9" t="s">
        <v>266</v>
      </c>
      <c r="D200" s="13" t="s">
        <v>585</v>
      </c>
      <c r="E200" s="9">
        <v>23</v>
      </c>
      <c r="F200" s="9">
        <v>34</v>
      </c>
      <c r="G200" s="9" t="s">
        <v>583</v>
      </c>
      <c r="H200" s="9">
        <v>0</v>
      </c>
      <c r="I200" s="9">
        <v>68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45756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584</v>
      </c>
      <c r="AA200" s="8">
        <v>9918.7000000000007</v>
      </c>
      <c r="AB200" s="8">
        <v>6043</v>
      </c>
      <c r="AC200" s="8">
        <v>3875.7000000000007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45756</v>
      </c>
      <c r="AK200" s="3">
        <v>0</v>
      </c>
      <c r="AL200" s="3">
        <v>45747</v>
      </c>
      <c r="AM200" s="3">
        <v>45754</v>
      </c>
      <c r="AN200" s="3">
        <v>45755</v>
      </c>
      <c r="AO200" s="3">
        <v>45755</v>
      </c>
      <c r="AP200" s="3">
        <v>45751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201</v>
      </c>
      <c r="BD200" s="56">
        <v>312.76037733333339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583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584</v>
      </c>
      <c r="AA201" s="8">
        <v>9918.7000000000007</v>
      </c>
      <c r="AB201" s="8">
        <v>6043</v>
      </c>
      <c r="AC201" s="8">
        <v>3875.7000000000007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201</v>
      </c>
      <c r="BD201" s="56">
        <v>0</v>
      </c>
    </row>
    <row r="202" spans="1:56" ht="28.5" customHeight="1" x14ac:dyDescent="0.45">
      <c r="A202" s="3">
        <v>45749</v>
      </c>
      <c r="B202" s="14" t="s">
        <v>771</v>
      </c>
      <c r="C202" s="9" t="s">
        <v>772</v>
      </c>
      <c r="D202" s="13" t="s">
        <v>773</v>
      </c>
      <c r="E202" s="9">
        <v>23</v>
      </c>
      <c r="F202" s="9">
        <v>37</v>
      </c>
      <c r="G202" s="9" t="s">
        <v>60</v>
      </c>
      <c r="H202" s="9" t="s">
        <v>66</v>
      </c>
      <c r="I202" s="9">
        <v>115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80</v>
      </c>
      <c r="P202" s="10">
        <v>378.94530662399995</v>
      </c>
      <c r="Q202" s="10">
        <v>0</v>
      </c>
      <c r="R202" s="10">
        <v>378.94530662399995</v>
      </c>
      <c r="S202" s="9" t="s">
        <v>71</v>
      </c>
      <c r="T202" s="12">
        <v>45770</v>
      </c>
      <c r="U202" s="11">
        <v>8000</v>
      </c>
      <c r="V202" s="10">
        <v>0</v>
      </c>
      <c r="W202" s="10">
        <v>8000</v>
      </c>
      <c r="X202" s="10">
        <v>0</v>
      </c>
      <c r="Y202" s="10">
        <v>8400</v>
      </c>
      <c r="Z202" s="9" t="s">
        <v>314</v>
      </c>
      <c r="AA202" s="8">
        <v>8605.52</v>
      </c>
      <c r="AB202" s="8">
        <v>1037</v>
      </c>
      <c r="AC202" s="8">
        <v>7568.52</v>
      </c>
      <c r="AD202" s="8">
        <v>0</v>
      </c>
      <c r="AE202" s="8">
        <v>8605.52</v>
      </c>
      <c r="AF202" s="8" t="s">
        <v>356</v>
      </c>
      <c r="AG202" s="1" t="s">
        <v>122</v>
      </c>
      <c r="AH202" s="1" t="s">
        <v>68</v>
      </c>
      <c r="AI202" s="1">
        <v>4</v>
      </c>
      <c r="AJ202" s="3">
        <v>45770</v>
      </c>
      <c r="AK202" s="3">
        <v>45766</v>
      </c>
      <c r="AL202" s="3">
        <v>45760</v>
      </c>
      <c r="AM202" s="3">
        <v>45767</v>
      </c>
      <c r="AN202" s="3">
        <v>45768</v>
      </c>
      <c r="AO202" s="3">
        <v>45768</v>
      </c>
      <c r="AP202" s="3">
        <v>45765</v>
      </c>
      <c r="AQ202" s="3">
        <v>45769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667.29117999999994</v>
      </c>
    </row>
    <row r="203" spans="1:56" ht="28.5" customHeight="1" x14ac:dyDescent="0.45">
      <c r="A203" s="3">
        <v>45749</v>
      </c>
      <c r="B203" s="14" t="s">
        <v>805</v>
      </c>
      <c r="C203" s="9" t="s">
        <v>774</v>
      </c>
      <c r="D203" s="13" t="s">
        <v>775</v>
      </c>
      <c r="E203" s="9">
        <v>23</v>
      </c>
      <c r="F203" s="9">
        <v>35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45757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314</v>
      </c>
      <c r="AA203" s="8">
        <v>4079.24</v>
      </c>
      <c r="AB203" s="8">
        <v>4079.24</v>
      </c>
      <c r="AC203" s="8">
        <v>0</v>
      </c>
      <c r="AD203" s="8">
        <v>0</v>
      </c>
      <c r="AE203" s="8">
        <v>0</v>
      </c>
      <c r="AF203" s="8" t="s">
        <v>356</v>
      </c>
      <c r="AG203" s="1" t="s">
        <v>122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590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254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314</v>
      </c>
      <c r="AA204" s="8">
        <v>1159.5100000000002</v>
      </c>
      <c r="AB204" s="8">
        <v>0</v>
      </c>
      <c r="AC204" s="8">
        <v>1159.5100000000002</v>
      </c>
      <c r="AD204" s="8">
        <v>0</v>
      </c>
      <c r="AE204" s="8">
        <v>1159.5100000000002</v>
      </c>
      <c r="AF204" s="8" t="s">
        <v>320</v>
      </c>
      <c r="AG204" s="1" t="s">
        <v>122</v>
      </c>
      <c r="AH204" s="1" t="s">
        <v>164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159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102.23013166666668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314</v>
      </c>
      <c r="AA205" s="8">
        <v>1159.5100000000002</v>
      </c>
      <c r="AB205" s="8">
        <v>0</v>
      </c>
      <c r="AC205" s="8">
        <v>1159.5100000000002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315</v>
      </c>
      <c r="BD205" s="56">
        <v>0</v>
      </c>
    </row>
    <row r="206" spans="1:56" ht="28.5" customHeight="1" x14ac:dyDescent="0.45">
      <c r="A206" s="3">
        <v>45601</v>
      </c>
      <c r="B206" s="14" t="s">
        <v>242</v>
      </c>
      <c r="C206" s="9" t="s">
        <v>94</v>
      </c>
      <c r="D206" s="13" t="s">
        <v>158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407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408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491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242</v>
      </c>
      <c r="C207" s="9" t="s">
        <v>94</v>
      </c>
      <c r="D207" s="13" t="s">
        <v>158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407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408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491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242</v>
      </c>
      <c r="C208" s="9" t="s">
        <v>94</v>
      </c>
      <c r="D208" s="13" t="s">
        <v>158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408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242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407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242</v>
      </c>
      <c r="C210" s="9" t="s">
        <v>94</v>
      </c>
      <c r="D210" s="13" t="s">
        <v>158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408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242</v>
      </c>
      <c r="C211" s="9" t="s">
        <v>94</v>
      </c>
      <c r="D211" s="13" t="s">
        <v>158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408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242</v>
      </c>
      <c r="C212" s="9" t="s">
        <v>94</v>
      </c>
      <c r="D212" s="13" t="s">
        <v>158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420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242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45738</v>
      </c>
      <c r="B215" s="14" t="s">
        <v>713</v>
      </c>
      <c r="C215" s="9" t="s">
        <v>150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45752</v>
      </c>
      <c r="U215" s="11">
        <v>4563</v>
      </c>
      <c r="V215" s="10">
        <v>0</v>
      </c>
      <c r="W215" s="10">
        <v>4563</v>
      </c>
      <c r="X215" s="10">
        <v>0</v>
      </c>
      <c r="Y215" s="10">
        <v>0</v>
      </c>
      <c r="Z215" s="9" t="s">
        <v>85</v>
      </c>
      <c r="AA215" s="8">
        <v>5163.3539099999998</v>
      </c>
      <c r="AB215" s="8">
        <v>0</v>
      </c>
      <c r="AC215" s="8">
        <v>5163.3539099999998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45752</v>
      </c>
      <c r="AK215" s="3">
        <v>0</v>
      </c>
      <c r="AL215" s="3">
        <v>0</v>
      </c>
      <c r="AM215" s="3">
        <v>0</v>
      </c>
      <c r="AN215" s="3">
        <v>0</v>
      </c>
      <c r="AO215" s="3">
        <v>45751</v>
      </c>
      <c r="AP215" s="3">
        <v>45747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416.91214293299993</v>
      </c>
    </row>
    <row r="216" spans="1:56" ht="28.5" customHeight="1" x14ac:dyDescent="0.45">
      <c r="A216" s="3">
        <v>45747</v>
      </c>
      <c r="B216" s="14" t="s">
        <v>821</v>
      </c>
      <c r="C216" s="9" t="s">
        <v>207</v>
      </c>
      <c r="D216" s="13" t="s">
        <v>776</v>
      </c>
      <c r="E216" s="9">
        <v>26</v>
      </c>
      <c r="F216" s="9">
        <v>41</v>
      </c>
      <c r="G216" s="9" t="s">
        <v>60</v>
      </c>
      <c r="H216" s="9">
        <v>0</v>
      </c>
      <c r="I216" s="9">
        <v>97</v>
      </c>
      <c r="J216" s="9" t="s">
        <v>57</v>
      </c>
      <c r="K216" s="9">
        <v>5</v>
      </c>
      <c r="L216" s="9" t="s">
        <v>92</v>
      </c>
      <c r="M216" s="10">
        <v>27</v>
      </c>
      <c r="N216" s="9">
        <v>43</v>
      </c>
      <c r="O216" s="9">
        <v>40</v>
      </c>
      <c r="P216" s="10">
        <v>114.57174504959998</v>
      </c>
      <c r="Q216" s="10">
        <v>0</v>
      </c>
      <c r="R216" s="10">
        <v>114.57174504959998</v>
      </c>
      <c r="S216" s="9" t="s">
        <v>220</v>
      </c>
      <c r="T216" s="12">
        <v>45755</v>
      </c>
      <c r="U216" s="11">
        <v>4000</v>
      </c>
      <c r="V216" s="10">
        <v>0</v>
      </c>
      <c r="W216" s="10">
        <v>4000</v>
      </c>
      <c r="X216" s="10">
        <v>0</v>
      </c>
      <c r="Y216" s="10">
        <v>4200</v>
      </c>
      <c r="Z216" s="9" t="s">
        <v>85</v>
      </c>
      <c r="AA216" s="8">
        <v>4749.8</v>
      </c>
      <c r="AB216" s="8">
        <v>2306</v>
      </c>
      <c r="AC216" s="8">
        <v>2443.8000000000002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72</v>
      </c>
      <c r="AI216" s="1">
        <v>3</v>
      </c>
      <c r="AJ216" s="3">
        <v>45755</v>
      </c>
      <c r="AK216" s="3">
        <v>0</v>
      </c>
      <c r="AL216" s="3">
        <v>45745</v>
      </c>
      <c r="AM216" s="3">
        <v>45752</v>
      </c>
      <c r="AN216" s="3">
        <v>45753</v>
      </c>
      <c r="AO216" s="3">
        <v>45753</v>
      </c>
      <c r="AP216" s="3">
        <v>45750</v>
      </c>
      <c r="AQ216" s="3">
        <v>45754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197.3232733333333</v>
      </c>
    </row>
    <row r="217" spans="1:56" ht="28.5" customHeight="1" x14ac:dyDescent="0.45">
      <c r="A217" s="3">
        <v>45743</v>
      </c>
      <c r="B217" s="14" t="s">
        <v>747</v>
      </c>
      <c r="C217" s="9" t="s">
        <v>207</v>
      </c>
      <c r="D217" s="13" t="s">
        <v>750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220</v>
      </c>
      <c r="T217" s="12" t="s">
        <v>63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751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207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220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75153.053910000002</v>
      </c>
      <c r="AB220" s="8">
        <v>2306</v>
      </c>
      <c r="AC220" s="8">
        <v>72847.053910000002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45750</v>
      </c>
      <c r="B221" s="14" t="s">
        <v>138</v>
      </c>
      <c r="C221" s="9" t="s">
        <v>229</v>
      </c>
      <c r="D221" s="13" t="s">
        <v>806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214</v>
      </c>
      <c r="T221" s="12">
        <v>45768</v>
      </c>
      <c r="U221" s="11">
        <v>10000</v>
      </c>
      <c r="V221" s="10">
        <v>3000</v>
      </c>
      <c r="W221" s="10">
        <v>7000</v>
      </c>
      <c r="X221" s="10">
        <v>0</v>
      </c>
      <c r="Y221" s="10">
        <v>7350</v>
      </c>
      <c r="Z221" s="9" t="s">
        <v>166</v>
      </c>
      <c r="AA221" s="8">
        <v>8703.31</v>
      </c>
      <c r="AB221" s="8">
        <v>0</v>
      </c>
      <c r="AC221" s="8">
        <v>8703.31</v>
      </c>
      <c r="AD221" s="8">
        <v>0</v>
      </c>
      <c r="AE221" s="8">
        <v>8703.31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45768</v>
      </c>
      <c r="AK221" s="3">
        <v>45764</v>
      </c>
      <c r="AL221" s="3">
        <v>45758</v>
      </c>
      <c r="AM221" s="3">
        <v>45765</v>
      </c>
      <c r="AN221" s="3">
        <v>45766</v>
      </c>
      <c r="AO221" s="3">
        <v>45766</v>
      </c>
      <c r="AP221" s="3">
        <v>45763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 t="s">
        <v>822</v>
      </c>
      <c r="AZ221" s="2">
        <v>0</v>
      </c>
      <c r="BA221" s="2">
        <v>0</v>
      </c>
      <c r="BB221" s="2">
        <v>0</v>
      </c>
      <c r="BC221" s="1" t="s">
        <v>106</v>
      </c>
      <c r="BD221" s="56">
        <v>781.94405177777787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166</v>
      </c>
      <c r="AA222" s="8">
        <v>8703.31</v>
      </c>
      <c r="AB222" s="8">
        <v>0</v>
      </c>
      <c r="AC222" s="8">
        <v>8703.31</v>
      </c>
      <c r="AD222" s="8">
        <v>0</v>
      </c>
      <c r="AE222" s="8">
        <v>8703.31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138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45768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257</v>
      </c>
      <c r="AA223" s="8">
        <v>12433.3</v>
      </c>
      <c r="AB223" s="8">
        <v>6278</v>
      </c>
      <c r="AC223" s="8">
        <v>6155.2999999999993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45768</v>
      </c>
      <c r="AK223" s="3">
        <v>0</v>
      </c>
      <c r="AL223" s="3">
        <v>0</v>
      </c>
      <c r="AM223" s="3">
        <v>0</v>
      </c>
      <c r="AN223" s="3">
        <v>0</v>
      </c>
      <c r="AO223" s="3">
        <v>45767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611.70003555555559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257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257</v>
      </c>
      <c r="AA225" s="8">
        <v>37299.899999999994</v>
      </c>
      <c r="AB225" s="8">
        <v>6278</v>
      </c>
      <c r="AC225" s="8">
        <v>31021.899999999998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258</v>
      </c>
      <c r="BD225" s="56">
        <v>0</v>
      </c>
    </row>
    <row r="226" spans="1:56" ht="28.5" customHeight="1" x14ac:dyDescent="0.45">
      <c r="A226" s="3">
        <v>45744</v>
      </c>
      <c r="B226" s="14" t="s">
        <v>777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45765</v>
      </c>
      <c r="U226" s="11">
        <v>11000</v>
      </c>
      <c r="V226" s="10">
        <v>0</v>
      </c>
      <c r="W226" s="10">
        <v>11000</v>
      </c>
      <c r="X226" s="10">
        <v>0</v>
      </c>
      <c r="Y226" s="10">
        <v>0</v>
      </c>
      <c r="Z226" s="9" t="s">
        <v>89</v>
      </c>
      <c r="AA226" s="8">
        <v>13676.630000000001</v>
      </c>
      <c r="AB226" s="8">
        <v>13676.630000000001</v>
      </c>
      <c r="AC226" s="8">
        <v>0</v>
      </c>
      <c r="AD226" s="8">
        <v>13676.630000000001</v>
      </c>
      <c r="AE226" s="8">
        <v>0</v>
      </c>
      <c r="AF226" s="8" t="s">
        <v>320</v>
      </c>
      <c r="AG226" s="1" t="s">
        <v>123</v>
      </c>
      <c r="AH226" s="1" t="s">
        <v>164</v>
      </c>
      <c r="AI226" s="1">
        <v>2</v>
      </c>
      <c r="AJ226" s="3">
        <v>45765</v>
      </c>
      <c r="AK226" s="3">
        <v>45763</v>
      </c>
      <c r="AL226" s="3">
        <v>0</v>
      </c>
      <c r="AM226" s="3">
        <v>0</v>
      </c>
      <c r="AN226" s="3">
        <v>0</v>
      </c>
      <c r="AO226" s="3">
        <v>45764</v>
      </c>
      <c r="AP226" s="3">
        <v>45760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492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549</v>
      </c>
      <c r="C227" s="9" t="s">
        <v>113</v>
      </c>
      <c r="D227" s="13" t="s">
        <v>160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45772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32142</v>
      </c>
      <c r="AC227" s="8">
        <v>373.56615999999849</v>
      </c>
      <c r="AD227" s="8">
        <v>0</v>
      </c>
      <c r="AE227" s="8">
        <v>32515.566159999998</v>
      </c>
      <c r="AF227" s="8" t="s">
        <v>320</v>
      </c>
      <c r="AG227" s="1" t="s">
        <v>61</v>
      </c>
      <c r="AH227" s="1" t="s">
        <v>68</v>
      </c>
      <c r="AI227" s="1">
        <v>4</v>
      </c>
      <c r="AJ227" s="3">
        <v>45772</v>
      </c>
      <c r="AK227" s="3">
        <v>45768</v>
      </c>
      <c r="AL227" s="3">
        <v>45762</v>
      </c>
      <c r="AM227" s="3">
        <v>45769</v>
      </c>
      <c r="AN227" s="3">
        <v>45770</v>
      </c>
      <c r="AO227" s="3">
        <v>45770</v>
      </c>
      <c r="AP227" s="3">
        <v>45767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38.527123301333184</v>
      </c>
    </row>
    <row r="228" spans="1:56" ht="28.5" customHeight="1" x14ac:dyDescent="0.45">
      <c r="A228" s="3">
        <v>45723</v>
      </c>
      <c r="B228" s="14" t="s">
        <v>550</v>
      </c>
      <c r="C228" s="9" t="s">
        <v>113</v>
      </c>
      <c r="D228" s="13" t="s">
        <v>160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45775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320</v>
      </c>
      <c r="AG228" s="1" t="s">
        <v>122</v>
      </c>
      <c r="AH228" s="1" t="s">
        <v>68</v>
      </c>
      <c r="AI228" s="1">
        <v>4</v>
      </c>
      <c r="AJ228" s="3">
        <v>45775</v>
      </c>
      <c r="AK228" s="3">
        <v>45771</v>
      </c>
      <c r="AL228" s="3">
        <v>45765</v>
      </c>
      <c r="AM228" s="3">
        <v>45772</v>
      </c>
      <c r="AN228" s="3">
        <v>45773</v>
      </c>
      <c r="AO228" s="3">
        <v>45773</v>
      </c>
      <c r="AP228" s="3">
        <v>45770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45723</v>
      </c>
      <c r="B229" s="14" t="s">
        <v>551</v>
      </c>
      <c r="C229" s="9" t="s">
        <v>113</v>
      </c>
      <c r="D229" s="13" t="s">
        <v>160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89</v>
      </c>
      <c r="AA229" s="8">
        <v>37299.899999999994</v>
      </c>
      <c r="AB229" s="8">
        <v>0</v>
      </c>
      <c r="AC229" s="8">
        <v>37299.899999999994</v>
      </c>
      <c r="AD229" s="8">
        <v>0</v>
      </c>
      <c r="AE229" s="8">
        <v>37299.899999999994</v>
      </c>
      <c r="AF229" s="8" t="s">
        <v>320</v>
      </c>
      <c r="AG229" s="1" t="s">
        <v>122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3846.8630200000002</v>
      </c>
    </row>
    <row r="230" spans="1:56" ht="28.5" customHeight="1" x14ac:dyDescent="0.45">
      <c r="A230" s="3" t="s">
        <v>146</v>
      </c>
      <c r="B230" s="14" t="s">
        <v>146</v>
      </c>
      <c r="C230" s="9" t="s">
        <v>113</v>
      </c>
      <c r="D230" s="13" t="s">
        <v>61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 t="s">
        <v>63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89</v>
      </c>
      <c r="AA230" s="8">
        <v>24866.6</v>
      </c>
      <c r="AB230" s="8">
        <v>0</v>
      </c>
      <c r="AC230" s="8">
        <v>24866.6</v>
      </c>
      <c r="AD230" s="8">
        <v>0</v>
      </c>
      <c r="AE230" s="8">
        <v>24866.6</v>
      </c>
      <c r="AF230" s="8" t="s">
        <v>320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2564.5753466666665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120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89</v>
      </c>
      <c r="AA231" s="8">
        <v>145658.59615999999</v>
      </c>
      <c r="AB231" s="8">
        <v>45818.630000000005</v>
      </c>
      <c r="AC231" s="8">
        <v>99839.966159999982</v>
      </c>
      <c r="AD231" s="8">
        <v>13676.630000000001</v>
      </c>
      <c r="AE231" s="8">
        <v>131981.96615999998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109</v>
      </c>
      <c r="BD231" s="56">
        <v>0</v>
      </c>
    </row>
    <row r="232" spans="1:56" ht="28.5" customHeight="1" x14ac:dyDescent="0.45">
      <c r="A232" s="3">
        <v>45749</v>
      </c>
      <c r="B232" s="14" t="s">
        <v>807</v>
      </c>
      <c r="C232" s="9" t="s">
        <v>167</v>
      </c>
      <c r="D232" s="13" t="s">
        <v>168</v>
      </c>
      <c r="E232" s="9">
        <v>28</v>
      </c>
      <c r="F232" s="9">
        <v>41</v>
      </c>
      <c r="G232" s="9" t="s">
        <v>60</v>
      </c>
      <c r="H232" s="9">
        <v>0</v>
      </c>
      <c r="I232" s="9">
        <v>120</v>
      </c>
      <c r="J232" s="9" t="s">
        <v>78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45769</v>
      </c>
      <c r="U232" s="11">
        <v>50000</v>
      </c>
      <c r="V232" s="10">
        <v>0</v>
      </c>
      <c r="W232" s="10">
        <v>50000</v>
      </c>
      <c r="X232" s="10">
        <v>0</v>
      </c>
      <c r="Y232" s="10">
        <v>52500</v>
      </c>
      <c r="Z232" s="9" t="s">
        <v>137</v>
      </c>
      <c r="AA232" s="8">
        <v>59372.5</v>
      </c>
      <c r="AB232" s="8">
        <v>4036</v>
      </c>
      <c r="AC232" s="8">
        <v>55336.5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169</v>
      </c>
      <c r="AI232" s="1">
        <v>2</v>
      </c>
      <c r="AJ232" s="3">
        <v>45769</v>
      </c>
      <c r="AK232" s="3">
        <v>0</v>
      </c>
      <c r="AL232" s="3">
        <v>45760</v>
      </c>
      <c r="AM232" s="3">
        <v>45767</v>
      </c>
      <c r="AN232" s="3">
        <v>0</v>
      </c>
      <c r="AO232" s="3">
        <v>45768</v>
      </c>
      <c r="AP232" s="3">
        <v>45764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778</v>
      </c>
      <c r="AZ232" s="2">
        <v>0</v>
      </c>
      <c r="BA232" s="2">
        <v>0</v>
      </c>
      <c r="BB232" s="2">
        <v>0</v>
      </c>
      <c r="BC232" s="1" t="s">
        <v>107</v>
      </c>
      <c r="BD232" s="56">
        <v>6219.2077499999996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28</v>
      </c>
      <c r="F233" s="9">
        <v>47</v>
      </c>
      <c r="G233" s="9" t="s">
        <v>60</v>
      </c>
      <c r="H233" s="9" t="s">
        <v>66</v>
      </c>
      <c r="I233" s="9">
        <v>180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45777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137</v>
      </c>
      <c r="AA233" s="8">
        <v>27101.800000000003</v>
      </c>
      <c r="AB233" s="8">
        <v>0</v>
      </c>
      <c r="AC233" s="8">
        <v>27101.800000000003</v>
      </c>
      <c r="AD233" s="8">
        <v>0</v>
      </c>
      <c r="AE233" s="8">
        <v>27101.800000000003</v>
      </c>
      <c r="AF233" s="8">
        <v>0</v>
      </c>
      <c r="AG233" s="1">
        <v>0</v>
      </c>
      <c r="AH233" s="1" t="s">
        <v>77</v>
      </c>
      <c r="AI233" s="1">
        <v>1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45776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3045.9411888888894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28</v>
      </c>
      <c r="F234" s="9">
        <v>43</v>
      </c>
      <c r="G234" s="9">
        <v>0</v>
      </c>
      <c r="H234" s="9">
        <v>0</v>
      </c>
      <c r="I234" s="9">
        <v>130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137</v>
      </c>
      <c r="AA234" s="8">
        <v>86474.3</v>
      </c>
      <c r="AB234" s="8">
        <v>4036</v>
      </c>
      <c r="AC234" s="8">
        <v>82438.3</v>
      </c>
      <c r="AD234" s="8">
        <v>0</v>
      </c>
      <c r="AE234" s="8">
        <v>27101.800000000003</v>
      </c>
      <c r="AF234" s="8" t="s">
        <v>58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170</v>
      </c>
      <c r="BD234" s="56">
        <v>0</v>
      </c>
    </row>
  </sheetData>
  <autoFilter ref="A5:BD23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4">
    <cfRule type="expression" dxfId="37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04ED-F0B0-429A-B6C4-07F59E874412}">
  <sheetPr>
    <tabColor rgb="FFFFFF00"/>
  </sheetPr>
  <dimension ref="A1:BD221"/>
  <sheetViews>
    <sheetView zoomScale="80" zoomScaleNormal="80" workbookViewId="0">
      <selection activeCell="K17" sqref="K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45750</v>
      </c>
      <c r="E3" s="80" t="s">
        <v>52</v>
      </c>
      <c r="F3" s="80"/>
      <c r="G3" s="81">
        <v>10.5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752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753</v>
      </c>
      <c r="T6" s="12">
        <v>45750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165</v>
      </c>
      <c r="AA6" s="8">
        <v>0</v>
      </c>
      <c r="AB6" s="8">
        <v>1254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 t="s">
        <v>782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45743</v>
      </c>
      <c r="B7" s="14" t="s">
        <v>754</v>
      </c>
      <c r="C7" s="9" t="s">
        <v>730</v>
      </c>
      <c r="D7" s="13" t="s">
        <v>731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165</v>
      </c>
      <c r="AA8" s="8">
        <v>6565.9000000000005</v>
      </c>
      <c r="AB8" s="8">
        <v>7819.9000000000005</v>
      </c>
      <c r="AC8" s="8">
        <v>0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732</v>
      </c>
      <c r="BD8" s="56">
        <v>0</v>
      </c>
    </row>
    <row r="9" spans="1:56" ht="28.5" customHeight="1" x14ac:dyDescent="0.45">
      <c r="A9" s="3">
        <v>45713</v>
      </c>
      <c r="B9" s="14" t="s">
        <v>460</v>
      </c>
      <c r="C9" s="9" t="s">
        <v>461</v>
      </c>
      <c r="D9" s="13" t="s">
        <v>462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463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425</v>
      </c>
      <c r="D10" s="13" t="s">
        <v>426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427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755</v>
      </c>
      <c r="D12" s="13" t="s">
        <v>756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757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758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757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759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304</v>
      </c>
      <c r="D14" s="13" t="s">
        <v>474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268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783</v>
      </c>
      <c r="C16" s="9" t="s">
        <v>784</v>
      </c>
      <c r="D16" s="13" t="s">
        <v>785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356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281.63520000000005</v>
      </c>
    </row>
    <row r="17" spans="1:56" ht="28.5" customHeight="1" x14ac:dyDescent="0.45">
      <c r="A17" s="3">
        <v>45749</v>
      </c>
      <c r="B17" s="14" t="s">
        <v>786</v>
      </c>
      <c r="C17" s="9" t="s">
        <v>784</v>
      </c>
      <c r="D17" s="13" t="s">
        <v>787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356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281.63520000000005</v>
      </c>
    </row>
    <row r="18" spans="1:56" ht="28.5" customHeight="1" x14ac:dyDescent="0.45">
      <c r="A18" s="3" t="s">
        <v>146</v>
      </c>
      <c r="B18" s="14" t="s">
        <v>146</v>
      </c>
      <c r="C18" s="9" t="s">
        <v>195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>
        <v>45777</v>
      </c>
      <c r="AK18" s="3">
        <v>45773</v>
      </c>
      <c r="AL18" s="3">
        <v>45766</v>
      </c>
      <c r="AM18" s="3">
        <v>45774</v>
      </c>
      <c r="AN18" s="3">
        <v>45775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0</v>
      </c>
      <c r="AC19" s="8">
        <v>17602.2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662</v>
      </c>
      <c r="C20" s="9" t="s">
        <v>450</v>
      </c>
      <c r="D20" s="13" t="s">
        <v>225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190</v>
      </c>
      <c r="AA20" s="8">
        <v>16484.600000000002</v>
      </c>
      <c r="AB20" s="8">
        <v>5222</v>
      </c>
      <c r="AC20" s="8">
        <v>11262.600000000002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817.91504000000043</v>
      </c>
    </row>
    <row r="21" spans="1:56" ht="28.5" customHeight="1" x14ac:dyDescent="0.45">
      <c r="A21" s="3">
        <v>45734</v>
      </c>
      <c r="B21" s="14" t="s">
        <v>662</v>
      </c>
      <c r="C21" s="9" t="s">
        <v>450</v>
      </c>
      <c r="D21" s="13" t="s">
        <v>225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190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>
        <v>45734</v>
      </c>
      <c r="B22" s="14" t="s">
        <v>663</v>
      </c>
      <c r="C22" s="9" t="s">
        <v>450</v>
      </c>
      <c r="D22" s="13" t="s">
        <v>380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190</v>
      </c>
      <c r="AA22" s="8">
        <v>16484.600000000002</v>
      </c>
      <c r="AB22" s="8">
        <v>0</v>
      </c>
      <c r="AC22" s="8">
        <v>16484.600000000002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1197.1482844444449</v>
      </c>
    </row>
    <row r="23" spans="1:56" ht="28.5" customHeight="1" x14ac:dyDescent="0.45">
      <c r="A23" s="3" t="s">
        <v>146</v>
      </c>
      <c r="B23" s="14" t="s">
        <v>146</v>
      </c>
      <c r="C23" s="9" t="s">
        <v>275</v>
      </c>
      <c r="D23" s="13" t="s">
        <v>276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190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8.5" customHeight="1" x14ac:dyDescent="0.45">
      <c r="A24" s="3" t="s">
        <v>146</v>
      </c>
      <c r="B24" s="14" t="s">
        <v>146</v>
      </c>
      <c r="C24" s="9" t="s">
        <v>147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45777</v>
      </c>
      <c r="U24" s="11">
        <v>120000</v>
      </c>
      <c r="V24" s="10">
        <v>0</v>
      </c>
      <c r="W24" s="10">
        <v>120000</v>
      </c>
      <c r="X24" s="10">
        <v>0</v>
      </c>
      <c r="Y24" s="10">
        <v>126000</v>
      </c>
      <c r="Z24" s="9" t="s">
        <v>190</v>
      </c>
      <c r="AA24" s="8">
        <v>105613.2</v>
      </c>
      <c r="AB24" s="8">
        <v>0</v>
      </c>
      <c r="AC24" s="8">
        <v>105613.2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7669.86528</v>
      </c>
    </row>
    <row r="25" spans="1:56" ht="28.5" customHeight="1" x14ac:dyDescent="0.45">
      <c r="A25" s="3" t="s">
        <v>146</v>
      </c>
      <c r="B25" s="14" t="s">
        <v>146</v>
      </c>
      <c r="C25" s="9" t="s">
        <v>475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190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45777</v>
      </c>
      <c r="AK25" s="3">
        <v>0</v>
      </c>
      <c r="AL25" s="3">
        <v>45768</v>
      </c>
      <c r="AM25" s="3">
        <v>45775</v>
      </c>
      <c r="AN25" s="3">
        <v>45776</v>
      </c>
      <c r="AO25" s="3">
        <v>45776</v>
      </c>
      <c r="AP25" s="3">
        <v>45772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190</v>
      </c>
      <c r="AA26" s="8">
        <v>190830.19999999998</v>
      </c>
      <c r="AB26" s="8">
        <v>5222</v>
      </c>
      <c r="AC26" s="8">
        <v>185608.19999999998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8.5" customHeight="1" x14ac:dyDescent="0.45">
      <c r="A27" s="3">
        <v>0</v>
      </c>
      <c r="B27" s="14" t="s">
        <v>138</v>
      </c>
      <c r="C27" s="9" t="s">
        <v>73</v>
      </c>
      <c r="D27" s="13" t="s">
        <v>295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45752</v>
      </c>
      <c r="U27" s="11">
        <v>5000</v>
      </c>
      <c r="V27" s="10">
        <v>5250</v>
      </c>
      <c r="W27" s="10">
        <v>0</v>
      </c>
      <c r="X27" s="10">
        <v>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45752</v>
      </c>
      <c r="AK27" s="3">
        <v>0</v>
      </c>
      <c r="AL27" s="3">
        <v>45743</v>
      </c>
      <c r="AM27" s="3">
        <v>45750</v>
      </c>
      <c r="AN27" s="3">
        <v>45751</v>
      </c>
      <c r="AO27" s="3">
        <v>45751</v>
      </c>
      <c r="AP27" s="3">
        <v>45747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194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45752</v>
      </c>
      <c r="U28" s="11">
        <v>10000</v>
      </c>
      <c r="V28" s="10">
        <v>0</v>
      </c>
      <c r="W28" s="10">
        <v>10000</v>
      </c>
      <c r="X28" s="10">
        <v>10400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686</v>
      </c>
      <c r="AG28" s="1" t="s">
        <v>125</v>
      </c>
      <c r="AH28" s="1" t="s">
        <v>74</v>
      </c>
      <c r="AI28" s="1">
        <v>2</v>
      </c>
      <c r="AJ28" s="3">
        <v>45752</v>
      </c>
      <c r="AK28" s="3">
        <v>0</v>
      </c>
      <c r="AL28" s="3">
        <v>45743</v>
      </c>
      <c r="AM28" s="3">
        <v>45750</v>
      </c>
      <c r="AN28" s="3">
        <v>45751</v>
      </c>
      <c r="AO28" s="3">
        <v>45751</v>
      </c>
      <c r="AP28" s="3">
        <v>45747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682</v>
      </c>
      <c r="C29" s="9" t="s">
        <v>73</v>
      </c>
      <c r="D29" s="13" t="s">
        <v>227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45752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686</v>
      </c>
      <c r="AG29" s="1" t="s">
        <v>125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682</v>
      </c>
      <c r="C30" s="9" t="s">
        <v>73</v>
      </c>
      <c r="D30" s="13" t="s">
        <v>269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45752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686</v>
      </c>
      <c r="AG30" s="1" t="s">
        <v>61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687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45769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197</v>
      </c>
      <c r="AA31" s="8">
        <v>17602.2</v>
      </c>
      <c r="AB31" s="8">
        <v>15057</v>
      </c>
      <c r="AC31" s="8">
        <v>2545.2000000000007</v>
      </c>
      <c r="AD31" s="8">
        <v>0</v>
      </c>
      <c r="AE31" s="8">
        <v>0</v>
      </c>
      <c r="AF31" s="8">
        <v>0</v>
      </c>
      <c r="AG31" s="1" t="s">
        <v>122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191.71577600000006</v>
      </c>
    </row>
    <row r="32" spans="1:56" ht="28.5" customHeight="1" x14ac:dyDescent="0.45">
      <c r="A32" s="3">
        <v>45737</v>
      </c>
      <c r="B32" s="14" t="s">
        <v>688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197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1325.8759360000001</v>
      </c>
    </row>
    <row r="33" spans="1:56" ht="28.5" customHeight="1" x14ac:dyDescent="0.45">
      <c r="A33" s="3" t="s">
        <v>146</v>
      </c>
      <c r="B33" s="14" t="s">
        <v>146</v>
      </c>
      <c r="C33" s="9" t="s">
        <v>73</v>
      </c>
      <c r="D33" s="13" t="s">
        <v>61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45777</v>
      </c>
      <c r="U33" s="11">
        <v>485000</v>
      </c>
      <c r="V33" s="10">
        <v>0</v>
      </c>
      <c r="W33" s="10">
        <v>485000</v>
      </c>
      <c r="X33" s="10">
        <v>0</v>
      </c>
      <c r="Y33" s="10">
        <v>509250</v>
      </c>
      <c r="Z33" s="9" t="s">
        <v>197</v>
      </c>
      <c r="AA33" s="8">
        <v>426853.35</v>
      </c>
      <c r="AB33" s="8">
        <v>0</v>
      </c>
      <c r="AC33" s="8">
        <v>426853.35</v>
      </c>
      <c r="AD33" s="8">
        <v>0</v>
      </c>
      <c r="AE33" s="8">
        <v>0</v>
      </c>
      <c r="AF33" s="8">
        <v>0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32152.491448000001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197</v>
      </c>
      <c r="AA34" s="8">
        <v>462057.75</v>
      </c>
      <c r="AB34" s="8">
        <v>15057</v>
      </c>
      <c r="AC34" s="8">
        <v>447000.75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199</v>
      </c>
      <c r="BD34" s="56">
        <v>0</v>
      </c>
    </row>
    <row r="35" spans="1:56" ht="28.5" customHeight="1" x14ac:dyDescent="0.45">
      <c r="A35" s="3">
        <v>45740</v>
      </c>
      <c r="B35" s="14" t="s">
        <v>714</v>
      </c>
      <c r="C35" s="9" t="s">
        <v>321</v>
      </c>
      <c r="D35" s="13" t="s">
        <v>689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93</v>
      </c>
      <c r="M35" s="10">
        <v>20</v>
      </c>
      <c r="N35" s="9">
        <v>28</v>
      </c>
      <c r="O35" s="9">
        <v>50</v>
      </c>
      <c r="P35" s="10">
        <v>166.06488593407997</v>
      </c>
      <c r="Q35" s="10">
        <v>0</v>
      </c>
      <c r="R35" s="10">
        <v>166.06488593407997</v>
      </c>
      <c r="S35" s="9" t="s">
        <v>133</v>
      </c>
      <c r="T35" s="12">
        <v>45756</v>
      </c>
      <c r="U35" s="11">
        <v>10000</v>
      </c>
      <c r="V35" s="10">
        <v>384</v>
      </c>
      <c r="W35" s="10">
        <v>9616</v>
      </c>
      <c r="X35" s="10">
        <v>0</v>
      </c>
      <c r="Y35" s="10">
        <v>10096.800000000001</v>
      </c>
      <c r="Z35" s="9" t="s">
        <v>323</v>
      </c>
      <c r="AA35" s="8">
        <v>7388.4536000000007</v>
      </c>
      <c r="AB35" s="8">
        <v>7388.4536000000007</v>
      </c>
      <c r="AC35" s="8">
        <v>0</v>
      </c>
      <c r="AD35" s="8">
        <v>0</v>
      </c>
      <c r="AE35" s="8">
        <v>7388.4536000000007</v>
      </c>
      <c r="AF35" s="8" t="s">
        <v>302</v>
      </c>
      <c r="AG35" s="1" t="s">
        <v>123</v>
      </c>
      <c r="AH35" s="1" t="s">
        <v>68</v>
      </c>
      <c r="AI35" s="1">
        <v>4</v>
      </c>
      <c r="AJ35" s="3">
        <v>45756</v>
      </c>
      <c r="AK35" s="3">
        <v>45752</v>
      </c>
      <c r="AL35" s="3">
        <v>45746</v>
      </c>
      <c r="AM35" s="3">
        <v>45753</v>
      </c>
      <c r="AN35" s="3">
        <v>45754</v>
      </c>
      <c r="AO35" s="3">
        <v>45754</v>
      </c>
      <c r="AP35" s="3">
        <v>45751</v>
      </c>
      <c r="AQ35" s="3">
        <v>45755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96</v>
      </c>
      <c r="W36" s="10">
        <v>0</v>
      </c>
      <c r="X36" s="10">
        <v>0</v>
      </c>
      <c r="Y36" s="10">
        <v>0</v>
      </c>
      <c r="Z36" s="9" t="s">
        <v>323</v>
      </c>
      <c r="AA36" s="8">
        <v>7388.4536000000007</v>
      </c>
      <c r="AB36" s="8">
        <v>7388.4536000000007</v>
      </c>
      <c r="AC36" s="8">
        <v>0</v>
      </c>
      <c r="AD36" s="8">
        <v>0</v>
      </c>
      <c r="AE36" s="8">
        <v>7388.4536000000007</v>
      </c>
      <c r="AF36" s="8" t="s">
        <v>58</v>
      </c>
      <c r="AG36" s="1" t="s">
        <v>123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324</v>
      </c>
      <c r="BD36" s="56">
        <v>0</v>
      </c>
    </row>
    <row r="37" spans="1:56" ht="28.5" customHeight="1" x14ac:dyDescent="0.45">
      <c r="A37" s="3">
        <v>45721</v>
      </c>
      <c r="B37" s="14" t="s">
        <v>522</v>
      </c>
      <c r="C37" s="9" t="s">
        <v>152</v>
      </c>
      <c r="D37" s="13" t="s">
        <v>733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112</v>
      </c>
      <c r="T37" s="12" t="s">
        <v>63</v>
      </c>
      <c r="U37" s="11">
        <v>400</v>
      </c>
      <c r="V37" s="10">
        <v>0</v>
      </c>
      <c r="W37" s="10">
        <v>400</v>
      </c>
      <c r="X37" s="10">
        <v>6781</v>
      </c>
      <c r="Y37" s="10">
        <v>0</v>
      </c>
      <c r="Z37" s="9" t="s">
        <v>116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122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240</v>
      </c>
      <c r="BD37" s="56">
        <v>0</v>
      </c>
    </row>
    <row r="38" spans="1:56" ht="28.5" customHeight="1" x14ac:dyDescent="0.45">
      <c r="A38" s="3">
        <v>45741</v>
      </c>
      <c r="B38" s="14" t="s">
        <v>734</v>
      </c>
      <c r="C38" s="9" t="s">
        <v>152</v>
      </c>
      <c r="D38" s="13" t="s">
        <v>717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45764</v>
      </c>
      <c r="U38" s="11">
        <v>5040</v>
      </c>
      <c r="V38" s="10">
        <v>0</v>
      </c>
      <c r="W38" s="10">
        <v>5040</v>
      </c>
      <c r="X38" s="10">
        <v>0</v>
      </c>
      <c r="Y38" s="10">
        <v>5292</v>
      </c>
      <c r="Z38" s="9" t="s">
        <v>116</v>
      </c>
      <c r="AA38" s="8">
        <v>4999.0247999999992</v>
      </c>
      <c r="AB38" s="8">
        <v>4999.0247999999992</v>
      </c>
      <c r="AC38" s="8">
        <v>0</v>
      </c>
      <c r="AD38" s="8">
        <v>0</v>
      </c>
      <c r="AE38" s="8">
        <v>4999.0247999999992</v>
      </c>
      <c r="AF38" s="8">
        <v>0</v>
      </c>
      <c r="AG38" s="1" t="s">
        <v>125</v>
      </c>
      <c r="AH38" s="1" t="s">
        <v>75</v>
      </c>
      <c r="AI38" s="1">
        <v>4</v>
      </c>
      <c r="AJ38" s="3">
        <v>45764</v>
      </c>
      <c r="AK38" s="3">
        <v>45760</v>
      </c>
      <c r="AL38" s="3">
        <v>45753</v>
      </c>
      <c r="AM38" s="3">
        <v>45761</v>
      </c>
      <c r="AN38" s="3">
        <v>45762</v>
      </c>
      <c r="AO38" s="3">
        <v>45763</v>
      </c>
      <c r="AP38" s="3">
        <v>45759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240</v>
      </c>
      <c r="BD38" s="56">
        <v>0</v>
      </c>
    </row>
    <row r="39" spans="1:56" ht="28.5" customHeight="1" x14ac:dyDescent="0.45">
      <c r="A39" s="3">
        <v>45741</v>
      </c>
      <c r="B39" s="14" t="s">
        <v>734</v>
      </c>
      <c r="C39" s="9" t="s">
        <v>152</v>
      </c>
      <c r="D39" s="13" t="s">
        <v>718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45764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116</v>
      </c>
      <c r="AA39" s="8">
        <v>4999.0247999999992</v>
      </c>
      <c r="AB39" s="8">
        <v>1001</v>
      </c>
      <c r="AC39" s="8">
        <v>3998.0247999999992</v>
      </c>
      <c r="AD39" s="8">
        <v>0</v>
      </c>
      <c r="AE39" s="8">
        <v>4999.0247999999992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45764</v>
      </c>
      <c r="AK39" s="3">
        <v>45760</v>
      </c>
      <c r="AL39" s="3">
        <v>45753</v>
      </c>
      <c r="AM39" s="3">
        <v>45761</v>
      </c>
      <c r="AN39" s="3">
        <v>45762</v>
      </c>
      <c r="AO39" s="3">
        <v>45763</v>
      </c>
      <c r="AP39" s="3">
        <v>45759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240</v>
      </c>
      <c r="BD39" s="56">
        <v>337.61098311111112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116</v>
      </c>
      <c r="AA40" s="8">
        <v>9998.0495999999985</v>
      </c>
      <c r="AB40" s="8">
        <v>6000.0247999999992</v>
      </c>
      <c r="AC40" s="8">
        <v>3998.0247999999992</v>
      </c>
      <c r="AD40" s="8">
        <v>0</v>
      </c>
      <c r="AE40" s="8">
        <v>9998.0495999999985</v>
      </c>
      <c r="AF40" s="8" t="s">
        <v>58</v>
      </c>
      <c r="AG40" s="1" t="s">
        <v>125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241</v>
      </c>
      <c r="BD40" s="56">
        <v>0</v>
      </c>
    </row>
    <row r="41" spans="1:56" ht="28.5" customHeight="1" x14ac:dyDescent="0.45">
      <c r="A41" s="3" t="s">
        <v>146</v>
      </c>
      <c r="B41" s="14" t="s">
        <v>146</v>
      </c>
      <c r="C41" s="9" t="s">
        <v>196</v>
      </c>
      <c r="D41" s="13" t="s">
        <v>59</v>
      </c>
      <c r="E41" s="9">
        <v>20</v>
      </c>
      <c r="F41" s="9">
        <v>30</v>
      </c>
      <c r="G41" s="9" t="s">
        <v>60</v>
      </c>
      <c r="H41" s="9">
        <v>0</v>
      </c>
      <c r="I41" s="9">
        <v>53</v>
      </c>
      <c r="J41" s="9" t="s">
        <v>57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45807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151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>
        <v>0</v>
      </c>
      <c r="AG41" s="1" t="s">
        <v>122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540.28975000000003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20</v>
      </c>
      <c r="F42" s="9">
        <v>37</v>
      </c>
      <c r="G42" s="9" t="s">
        <v>60</v>
      </c>
      <c r="H42" s="9">
        <v>0</v>
      </c>
      <c r="I42" s="9">
        <v>65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151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58</v>
      </c>
      <c r="AG42" s="1" t="s">
        <v>124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8.5" customHeight="1" x14ac:dyDescent="0.45">
      <c r="A43" s="3" t="s">
        <v>146</v>
      </c>
      <c r="B43" s="14" t="s">
        <v>146</v>
      </c>
      <c r="C43" s="9" t="s">
        <v>86</v>
      </c>
      <c r="D43" s="13" t="s">
        <v>59</v>
      </c>
      <c r="E43" s="9">
        <v>20</v>
      </c>
      <c r="F43" s="9">
        <v>38</v>
      </c>
      <c r="G43" s="9" t="s">
        <v>60</v>
      </c>
      <c r="H43" s="9">
        <v>0</v>
      </c>
      <c r="I43" s="9">
        <v>72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 t="s">
        <v>63</v>
      </c>
      <c r="U43" s="11">
        <v>50000</v>
      </c>
      <c r="V43" s="10">
        <v>0</v>
      </c>
      <c r="W43" s="10">
        <v>50000</v>
      </c>
      <c r="X43" s="10">
        <v>0</v>
      </c>
      <c r="Y43" s="10">
        <v>0</v>
      </c>
      <c r="Z43" s="9" t="s">
        <v>79</v>
      </c>
      <c r="AA43" s="8">
        <v>55181.5</v>
      </c>
      <c r="AB43" s="8">
        <v>14387</v>
      </c>
      <c r="AC43" s="8">
        <v>40794.5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 t="s">
        <v>63</v>
      </c>
      <c r="AK43" s="3">
        <v>0</v>
      </c>
      <c r="AL43" s="3">
        <v>0</v>
      </c>
      <c r="AM43" s="3">
        <v>0</v>
      </c>
      <c r="AN43" s="3">
        <v>0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2937.2039999999997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79</v>
      </c>
      <c r="AA44" s="8">
        <v>55181.5</v>
      </c>
      <c r="AB44" s="8">
        <v>14387</v>
      </c>
      <c r="AC44" s="8">
        <v>40794.5</v>
      </c>
      <c r="AD44" s="8">
        <v>0</v>
      </c>
      <c r="AE44" s="8">
        <v>0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45721</v>
      </c>
      <c r="B45" s="14" t="s">
        <v>523</v>
      </c>
      <c r="C45" s="9" t="s">
        <v>152</v>
      </c>
      <c r="D45" s="13" t="s">
        <v>497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971</v>
      </c>
      <c r="V45" s="10">
        <v>0</v>
      </c>
      <c r="W45" s="10">
        <v>971</v>
      </c>
      <c r="X45" s="10">
        <v>10610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45721</v>
      </c>
      <c r="B46" s="14" t="s">
        <v>523</v>
      </c>
      <c r="C46" s="9" t="s">
        <v>152</v>
      </c>
      <c r="D46" s="13" t="s">
        <v>362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111</v>
      </c>
      <c r="V46" s="10">
        <v>0</v>
      </c>
      <c r="W46" s="10">
        <v>111</v>
      </c>
      <c r="X46" s="10">
        <v>5600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>
        <v>45729</v>
      </c>
      <c r="B47" s="14" t="s">
        <v>618</v>
      </c>
      <c r="C47" s="9" t="s">
        <v>300</v>
      </c>
      <c r="D47" s="13" t="s">
        <v>593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253</v>
      </c>
      <c r="M47" s="10">
        <v>21</v>
      </c>
      <c r="N47" s="9">
        <v>33</v>
      </c>
      <c r="O47" s="9">
        <v>40</v>
      </c>
      <c r="P47" s="10">
        <v>0.51290839353600004</v>
      </c>
      <c r="Q47" s="10">
        <v>0</v>
      </c>
      <c r="R47" s="10">
        <v>0.51290839353600004</v>
      </c>
      <c r="S47" s="9" t="s">
        <v>71</v>
      </c>
      <c r="T47" s="12" t="s">
        <v>142</v>
      </c>
      <c r="U47" s="11">
        <v>10000</v>
      </c>
      <c r="V47" s="10">
        <v>9970</v>
      </c>
      <c r="W47" s="10">
        <v>30</v>
      </c>
      <c r="X47" s="10">
        <v>10500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68</v>
      </c>
      <c r="AI47" s="1">
        <v>4</v>
      </c>
      <c r="AJ47" s="3" t="s">
        <v>142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8.5" customHeight="1" x14ac:dyDescent="0.45">
      <c r="A48" s="3">
        <v>45611</v>
      </c>
      <c r="B48" s="14" t="s">
        <v>251</v>
      </c>
      <c r="C48" s="9" t="s">
        <v>152</v>
      </c>
      <c r="D48" s="13" t="s">
        <v>131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67</v>
      </c>
      <c r="V48" s="10">
        <v>67</v>
      </c>
      <c r="W48" s="10">
        <v>0</v>
      </c>
      <c r="X48" s="10">
        <v>80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8.5" customHeight="1" x14ac:dyDescent="0.45">
      <c r="A49" s="3">
        <v>45721</v>
      </c>
      <c r="B49" s="14" t="s">
        <v>522</v>
      </c>
      <c r="C49" s="9" t="s">
        <v>152</v>
      </c>
      <c r="D49" s="13" t="s">
        <v>363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395</v>
      </c>
      <c r="V49" s="10">
        <v>0</v>
      </c>
      <c r="W49" s="10">
        <v>395</v>
      </c>
      <c r="X49" s="10">
        <v>11050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527</v>
      </c>
      <c r="C50" s="9" t="s">
        <v>152</v>
      </c>
      <c r="D50" s="13" t="s">
        <v>163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235</v>
      </c>
      <c r="V50" s="10">
        <v>0</v>
      </c>
      <c r="W50" s="10">
        <v>235</v>
      </c>
      <c r="X50" s="10">
        <v>6066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45667</v>
      </c>
      <c r="B51" s="14" t="s">
        <v>344</v>
      </c>
      <c r="C51" s="9" t="s">
        <v>111</v>
      </c>
      <c r="D51" s="13" t="s">
        <v>338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142</v>
      </c>
      <c r="U51" s="11">
        <v>2432</v>
      </c>
      <c r="V51" s="10">
        <v>2432</v>
      </c>
      <c r="W51" s="10">
        <v>0</v>
      </c>
      <c r="X51" s="10">
        <v>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45721</v>
      </c>
      <c r="B52" s="14" t="s">
        <v>527</v>
      </c>
      <c r="C52" s="9" t="s">
        <v>152</v>
      </c>
      <c r="D52" s="13" t="s">
        <v>498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734</v>
      </c>
      <c r="V52" s="10">
        <v>0</v>
      </c>
      <c r="W52" s="10">
        <v>734</v>
      </c>
      <c r="X52" s="10">
        <v>5520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45674</v>
      </c>
      <c r="B53" s="14" t="s">
        <v>373</v>
      </c>
      <c r="C53" s="9" t="s">
        <v>152</v>
      </c>
      <c r="D53" s="13" t="s">
        <v>162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254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45752</v>
      </c>
      <c r="U53" s="11">
        <v>811</v>
      </c>
      <c r="V53" s="10">
        <v>0</v>
      </c>
      <c r="W53" s="10">
        <v>811</v>
      </c>
      <c r="X53" s="10">
        <v>0</v>
      </c>
      <c r="Y53" s="10">
        <v>851.55000000000007</v>
      </c>
      <c r="Z53" s="9" t="s">
        <v>81</v>
      </c>
      <c r="AA53" s="8">
        <v>849.72525000000007</v>
      </c>
      <c r="AB53" s="8">
        <v>0</v>
      </c>
      <c r="AC53" s="8">
        <v>849.72525000000007</v>
      </c>
      <c r="AD53" s="8">
        <v>0</v>
      </c>
      <c r="AE53" s="8">
        <v>849.72525000000007</v>
      </c>
      <c r="AF53" s="8" t="s">
        <v>302</v>
      </c>
      <c r="AG53" s="1" t="s">
        <v>124</v>
      </c>
      <c r="AH53" s="1" t="s">
        <v>75</v>
      </c>
      <c r="AI53" s="1">
        <v>4</v>
      </c>
      <c r="AJ53" s="3">
        <v>45752</v>
      </c>
      <c r="AK53" s="3">
        <v>45748</v>
      </c>
      <c r="AL53" s="3">
        <v>45741</v>
      </c>
      <c r="AM53" s="3">
        <v>45749</v>
      </c>
      <c r="AN53" s="3">
        <v>45750</v>
      </c>
      <c r="AO53" s="3">
        <v>45751</v>
      </c>
      <c r="AP53" s="3">
        <v>45747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64.201463333333322</v>
      </c>
    </row>
    <row r="54" spans="1:56" ht="28.5" customHeight="1" x14ac:dyDescent="0.45">
      <c r="A54" s="3">
        <v>45721</v>
      </c>
      <c r="B54" s="14" t="s">
        <v>524</v>
      </c>
      <c r="C54" s="9" t="s">
        <v>152</v>
      </c>
      <c r="D54" s="13" t="s">
        <v>162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254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45752</v>
      </c>
      <c r="U54" s="11">
        <v>10320</v>
      </c>
      <c r="V54" s="10">
        <v>0</v>
      </c>
      <c r="W54" s="10">
        <v>10320</v>
      </c>
      <c r="X54" s="10">
        <v>0</v>
      </c>
      <c r="Y54" s="10">
        <v>10836</v>
      </c>
      <c r="Z54" s="9" t="s">
        <v>81</v>
      </c>
      <c r="AA54" s="8">
        <v>10812.78</v>
      </c>
      <c r="AB54" s="8">
        <v>0</v>
      </c>
      <c r="AC54" s="8">
        <v>10812.78</v>
      </c>
      <c r="AD54" s="8">
        <v>0</v>
      </c>
      <c r="AE54" s="8">
        <v>10812.78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45752</v>
      </c>
      <c r="AK54" s="3">
        <v>45748</v>
      </c>
      <c r="AL54" s="3">
        <v>45741</v>
      </c>
      <c r="AM54" s="3">
        <v>45749</v>
      </c>
      <c r="AN54" s="3">
        <v>45750</v>
      </c>
      <c r="AO54" s="3">
        <v>45751</v>
      </c>
      <c r="AP54" s="3">
        <v>45747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816.96559999999988</v>
      </c>
    </row>
    <row r="55" spans="1:56" ht="28.5" customHeight="1" x14ac:dyDescent="0.45">
      <c r="A55" s="3">
        <v>45721</v>
      </c>
      <c r="B55" s="14" t="s">
        <v>526</v>
      </c>
      <c r="C55" s="9" t="s">
        <v>152</v>
      </c>
      <c r="D55" s="13" t="s">
        <v>141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254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45752</v>
      </c>
      <c r="U55" s="11">
        <v>7710</v>
      </c>
      <c r="V55" s="10">
        <v>5040</v>
      </c>
      <c r="W55" s="10">
        <v>2670</v>
      </c>
      <c r="X55" s="10">
        <v>23120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45752</v>
      </c>
      <c r="AK55" s="3">
        <v>45748</v>
      </c>
      <c r="AL55" s="3">
        <v>45741</v>
      </c>
      <c r="AM55" s="3">
        <v>45749</v>
      </c>
      <c r="AN55" s="3">
        <v>45750</v>
      </c>
      <c r="AO55" s="3">
        <v>45751</v>
      </c>
      <c r="AP55" s="3">
        <v>45747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45738</v>
      </c>
      <c r="B56" s="14" t="s">
        <v>694</v>
      </c>
      <c r="C56" s="9" t="s">
        <v>111</v>
      </c>
      <c r="D56" s="13" t="s">
        <v>695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45751</v>
      </c>
      <c r="U56" s="11">
        <v>3000</v>
      </c>
      <c r="V56" s="10">
        <v>0</v>
      </c>
      <c r="W56" s="10">
        <v>3000</v>
      </c>
      <c r="X56" s="10">
        <v>3300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45751</v>
      </c>
      <c r="AK56" s="3">
        <v>45747</v>
      </c>
      <c r="AL56" s="3">
        <v>45740</v>
      </c>
      <c r="AM56" s="3">
        <v>45748</v>
      </c>
      <c r="AN56" s="3">
        <v>45749</v>
      </c>
      <c r="AO56" s="3">
        <v>45750</v>
      </c>
      <c r="AP56" s="3">
        <v>45746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45738</v>
      </c>
      <c r="B57" s="14" t="s">
        <v>720</v>
      </c>
      <c r="C57" s="9" t="s">
        <v>111</v>
      </c>
      <c r="D57" s="13" t="s">
        <v>696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45751</v>
      </c>
      <c r="U57" s="11">
        <v>4000</v>
      </c>
      <c r="V57" s="10">
        <v>0</v>
      </c>
      <c r="W57" s="10">
        <v>4000</v>
      </c>
      <c r="X57" s="10">
        <v>4300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45751</v>
      </c>
      <c r="AK57" s="3">
        <v>45747</v>
      </c>
      <c r="AL57" s="3">
        <v>45740</v>
      </c>
      <c r="AM57" s="3">
        <v>45748</v>
      </c>
      <c r="AN57" s="3">
        <v>45749</v>
      </c>
      <c r="AO57" s="3">
        <v>45750</v>
      </c>
      <c r="AP57" s="3">
        <v>45746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45706</v>
      </c>
      <c r="B58" s="14" t="s">
        <v>430</v>
      </c>
      <c r="C58" s="9" t="s">
        <v>111</v>
      </c>
      <c r="D58" s="13" t="s">
        <v>431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45754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45754</v>
      </c>
      <c r="AK58" s="3">
        <v>45750</v>
      </c>
      <c r="AL58" s="3">
        <v>45743</v>
      </c>
      <c r="AM58" s="3">
        <v>45751</v>
      </c>
      <c r="AN58" s="3">
        <v>45752</v>
      </c>
      <c r="AO58" s="3">
        <v>45753</v>
      </c>
      <c r="AP58" s="3">
        <v>45749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45741</v>
      </c>
      <c r="B59" s="14" t="s">
        <v>737</v>
      </c>
      <c r="C59" s="9" t="s">
        <v>111</v>
      </c>
      <c r="D59" s="13" t="s">
        <v>698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45754</v>
      </c>
      <c r="U59" s="11">
        <v>4000</v>
      </c>
      <c r="V59" s="10">
        <v>0</v>
      </c>
      <c r="W59" s="10">
        <v>4000</v>
      </c>
      <c r="X59" s="10">
        <v>4390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45754</v>
      </c>
      <c r="AK59" s="3">
        <v>45750</v>
      </c>
      <c r="AL59" s="3">
        <v>45743</v>
      </c>
      <c r="AM59" s="3">
        <v>45751</v>
      </c>
      <c r="AN59" s="3">
        <v>45752</v>
      </c>
      <c r="AO59" s="3">
        <v>45753</v>
      </c>
      <c r="AP59" s="3">
        <v>45749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45734</v>
      </c>
      <c r="B60" s="14" t="s">
        <v>664</v>
      </c>
      <c r="C60" s="9" t="s">
        <v>155</v>
      </c>
      <c r="D60" s="13" t="s">
        <v>651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5378.4500000000007</v>
      </c>
      <c r="AF60" s="8" t="s">
        <v>619</v>
      </c>
      <c r="AG60" s="1" t="s">
        <v>123</v>
      </c>
      <c r="AH60" s="1" t="s">
        <v>75</v>
      </c>
      <c r="AI60" s="1">
        <v>4</v>
      </c>
      <c r="AJ60" s="3">
        <v>45757</v>
      </c>
      <c r="AK60" s="3">
        <v>45753</v>
      </c>
      <c r="AL60" s="3">
        <v>45746</v>
      </c>
      <c r="AM60" s="3">
        <v>45754</v>
      </c>
      <c r="AN60" s="3">
        <v>45755</v>
      </c>
      <c r="AO60" s="3">
        <v>45756</v>
      </c>
      <c r="AP60" s="3">
        <v>45752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406.37177777777782</v>
      </c>
    </row>
    <row r="61" spans="1:56" ht="28.5" customHeight="1" x14ac:dyDescent="0.45">
      <c r="A61" s="3">
        <v>45734</v>
      </c>
      <c r="B61" s="14" t="s">
        <v>664</v>
      </c>
      <c r="C61" s="9" t="s">
        <v>155</v>
      </c>
      <c r="D61" s="13" t="s">
        <v>653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0</v>
      </c>
      <c r="AC61" s="8">
        <v>5378.4500000000007</v>
      </c>
      <c r="AD61" s="8">
        <v>0</v>
      </c>
      <c r="AE61" s="8">
        <v>5378.4500000000007</v>
      </c>
      <c r="AF61" s="8" t="s">
        <v>619</v>
      </c>
      <c r="AG61" s="1" t="s">
        <v>123</v>
      </c>
      <c r="AH61" s="1" t="s">
        <v>75</v>
      </c>
      <c r="AI61" s="1">
        <v>4</v>
      </c>
      <c r="AJ61" s="3">
        <v>45757</v>
      </c>
      <c r="AK61" s="3">
        <v>45753</v>
      </c>
      <c r="AL61" s="3">
        <v>45746</v>
      </c>
      <c r="AM61" s="3">
        <v>45754</v>
      </c>
      <c r="AN61" s="3">
        <v>45755</v>
      </c>
      <c r="AO61" s="3">
        <v>45756</v>
      </c>
      <c r="AP61" s="3">
        <v>45752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406.37177777777782</v>
      </c>
    </row>
    <row r="62" spans="1:56" ht="28.5" customHeight="1" x14ac:dyDescent="0.45">
      <c r="A62" s="3">
        <v>45734</v>
      </c>
      <c r="B62" s="14" t="s">
        <v>664</v>
      </c>
      <c r="C62" s="9" t="s">
        <v>155</v>
      </c>
      <c r="D62" s="13" t="s">
        <v>654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 t="s">
        <v>619</v>
      </c>
      <c r="AG62" s="1" t="s">
        <v>123</v>
      </c>
      <c r="AH62" s="1" t="s">
        <v>75</v>
      </c>
      <c r="AI62" s="1">
        <v>4</v>
      </c>
      <c r="AJ62" s="3">
        <v>45757</v>
      </c>
      <c r="AK62" s="3">
        <v>45753</v>
      </c>
      <c r="AL62" s="3">
        <v>45746</v>
      </c>
      <c r="AM62" s="3">
        <v>45754</v>
      </c>
      <c r="AN62" s="3">
        <v>45755</v>
      </c>
      <c r="AO62" s="3">
        <v>45756</v>
      </c>
      <c r="AP62" s="3">
        <v>45752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406.37177777777782</v>
      </c>
    </row>
    <row r="63" spans="1:56" ht="28.5" customHeight="1" x14ac:dyDescent="0.45">
      <c r="A63" s="3">
        <v>45734</v>
      </c>
      <c r="B63" s="14" t="s">
        <v>701</v>
      </c>
      <c r="C63" s="9" t="s">
        <v>155</v>
      </c>
      <c r="D63" s="13" t="s">
        <v>680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5378.4500000000007</v>
      </c>
      <c r="AB63" s="8">
        <v>5378.4500000000007</v>
      </c>
      <c r="AC63" s="8">
        <v>0</v>
      </c>
      <c r="AD63" s="8">
        <v>0</v>
      </c>
      <c r="AE63" s="8">
        <v>5378.4500000000007</v>
      </c>
      <c r="AF63" s="8" t="s">
        <v>619</v>
      </c>
      <c r="AG63" s="1" t="s">
        <v>123</v>
      </c>
      <c r="AH63" s="1" t="s">
        <v>75</v>
      </c>
      <c r="AI63" s="1">
        <v>4</v>
      </c>
      <c r="AJ63" s="3">
        <v>45757</v>
      </c>
      <c r="AK63" s="3">
        <v>45753</v>
      </c>
      <c r="AL63" s="3">
        <v>45746</v>
      </c>
      <c r="AM63" s="3">
        <v>45754</v>
      </c>
      <c r="AN63" s="3">
        <v>45755</v>
      </c>
      <c r="AO63" s="3">
        <v>45756</v>
      </c>
      <c r="AP63" s="3">
        <v>45752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45750</v>
      </c>
      <c r="B64" s="14" t="s">
        <v>788</v>
      </c>
      <c r="C64" s="9" t="s">
        <v>155</v>
      </c>
      <c r="D64" s="13" t="s">
        <v>789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45770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619</v>
      </c>
      <c r="AG64" s="1" t="s">
        <v>123</v>
      </c>
      <c r="AH64" s="1" t="s">
        <v>75</v>
      </c>
      <c r="AI64" s="1">
        <v>4</v>
      </c>
      <c r="AJ64" s="3">
        <v>45770</v>
      </c>
      <c r="AK64" s="3">
        <v>45766</v>
      </c>
      <c r="AL64" s="3">
        <v>45759</v>
      </c>
      <c r="AM64" s="3">
        <v>45767</v>
      </c>
      <c r="AN64" s="3">
        <v>45768</v>
      </c>
      <c r="AO64" s="3">
        <v>45769</v>
      </c>
      <c r="AP64" s="3">
        <v>45765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45750</v>
      </c>
      <c r="B65" s="14" t="s">
        <v>790</v>
      </c>
      <c r="C65" s="9" t="s">
        <v>155</v>
      </c>
      <c r="D65" s="13" t="s">
        <v>791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45772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 t="s">
        <v>619</v>
      </c>
      <c r="AG65" s="1" t="s">
        <v>123</v>
      </c>
      <c r="AH65" s="1" t="s">
        <v>75</v>
      </c>
      <c r="AI65" s="1">
        <v>4</v>
      </c>
      <c r="AJ65" s="3">
        <v>45772</v>
      </c>
      <c r="AK65" s="3">
        <v>45768</v>
      </c>
      <c r="AL65" s="3">
        <v>45761</v>
      </c>
      <c r="AM65" s="3">
        <v>45769</v>
      </c>
      <c r="AN65" s="3">
        <v>45770</v>
      </c>
      <c r="AO65" s="3">
        <v>45771</v>
      </c>
      <c r="AP65" s="3">
        <v>45767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812.74355555555564</v>
      </c>
    </row>
    <row r="66" spans="1:56" ht="28.5" customHeight="1" x14ac:dyDescent="0.45">
      <c r="A66" s="3">
        <v>45750</v>
      </c>
      <c r="B66" s="14" t="s">
        <v>790</v>
      </c>
      <c r="C66" s="9" t="s">
        <v>155</v>
      </c>
      <c r="D66" s="13" t="s">
        <v>792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45772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 t="s">
        <v>619</v>
      </c>
      <c r="AG66" s="1" t="s">
        <v>123</v>
      </c>
      <c r="AH66" s="1" t="s">
        <v>75</v>
      </c>
      <c r="AI66" s="1">
        <v>4</v>
      </c>
      <c r="AJ66" s="3">
        <v>45772</v>
      </c>
      <c r="AK66" s="3">
        <v>45768</v>
      </c>
      <c r="AL66" s="3">
        <v>45761</v>
      </c>
      <c r="AM66" s="3">
        <v>45769</v>
      </c>
      <c r="AN66" s="3">
        <v>45770</v>
      </c>
      <c r="AO66" s="3">
        <v>45771</v>
      </c>
      <c r="AP66" s="3">
        <v>45767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812.74355555555564</v>
      </c>
    </row>
    <row r="67" spans="1:56" ht="28.5" customHeight="1" x14ac:dyDescent="0.45">
      <c r="A67" s="3">
        <v>45750</v>
      </c>
      <c r="B67" s="14" t="s">
        <v>788</v>
      </c>
      <c r="C67" s="9" t="s">
        <v>155</v>
      </c>
      <c r="D67" s="13" t="s">
        <v>793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45770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 t="s">
        <v>619</v>
      </c>
      <c r="AG67" s="1" t="s">
        <v>123</v>
      </c>
      <c r="AH67" s="1" t="s">
        <v>75</v>
      </c>
      <c r="AI67" s="1">
        <v>4</v>
      </c>
      <c r="AJ67" s="3">
        <v>45770</v>
      </c>
      <c r="AK67" s="3">
        <v>45766</v>
      </c>
      <c r="AL67" s="3">
        <v>45759</v>
      </c>
      <c r="AM67" s="3">
        <v>45767</v>
      </c>
      <c r="AN67" s="3">
        <v>45768</v>
      </c>
      <c r="AO67" s="3">
        <v>45769</v>
      </c>
      <c r="AP67" s="3">
        <v>45765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8.5" customHeight="1" x14ac:dyDescent="0.45">
      <c r="A68" s="3">
        <v>45750</v>
      </c>
      <c r="B68" s="14" t="s">
        <v>794</v>
      </c>
      <c r="C68" s="9" t="s">
        <v>155</v>
      </c>
      <c r="D68" s="13" t="s">
        <v>795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 t="s">
        <v>619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8.5" customHeight="1" x14ac:dyDescent="0.45">
      <c r="A69" s="3">
        <v>45740</v>
      </c>
      <c r="B69" s="14" t="s">
        <v>692</v>
      </c>
      <c r="C69" s="9" t="s">
        <v>111</v>
      </c>
      <c r="D69" s="13" t="s">
        <v>702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45758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45758</v>
      </c>
      <c r="AK69" s="3">
        <v>45754</v>
      </c>
      <c r="AL69" s="3">
        <v>45747</v>
      </c>
      <c r="AM69" s="3">
        <v>45755</v>
      </c>
      <c r="AN69" s="3">
        <v>45756</v>
      </c>
      <c r="AO69" s="3">
        <v>45757</v>
      </c>
      <c r="AP69" s="3">
        <v>45753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45741</v>
      </c>
      <c r="B70" s="14" t="s">
        <v>735</v>
      </c>
      <c r="C70" s="9" t="s">
        <v>152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45764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8.5" customHeight="1" x14ac:dyDescent="0.45">
      <c r="A71" s="3">
        <v>45741</v>
      </c>
      <c r="B71" s="14" t="s">
        <v>736</v>
      </c>
      <c r="C71" s="9" t="s">
        <v>111</v>
      </c>
      <c r="D71" s="13" t="s">
        <v>697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45741</v>
      </c>
      <c r="B72" s="14" t="s">
        <v>738</v>
      </c>
      <c r="C72" s="9" t="s">
        <v>111</v>
      </c>
      <c r="D72" s="13" t="s">
        <v>699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45750</v>
      </c>
      <c r="B73" s="14" t="s">
        <v>796</v>
      </c>
      <c r="C73" s="9" t="s">
        <v>155</v>
      </c>
      <c r="D73" s="13" t="s">
        <v>652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619</v>
      </c>
      <c r="AG73" s="1" t="s">
        <v>61</v>
      </c>
      <c r="AH73" s="1" t="s">
        <v>75</v>
      </c>
      <c r="AI73" s="1">
        <v>4</v>
      </c>
      <c r="AJ73" s="3">
        <v>45768</v>
      </c>
      <c r="AK73" s="3">
        <v>45764</v>
      </c>
      <c r="AL73" s="3">
        <v>45757</v>
      </c>
      <c r="AM73" s="3">
        <v>45765</v>
      </c>
      <c r="AN73" s="3">
        <v>45766</v>
      </c>
      <c r="AO73" s="3">
        <v>45767</v>
      </c>
      <c r="AP73" s="3">
        <v>45763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45740</v>
      </c>
      <c r="B74" s="14" t="s">
        <v>703</v>
      </c>
      <c r="C74" s="9" t="s">
        <v>80</v>
      </c>
      <c r="D74" s="13" t="s">
        <v>345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45776</v>
      </c>
      <c r="AK74" s="3">
        <v>45772</v>
      </c>
      <c r="AL74" s="3">
        <v>45765</v>
      </c>
      <c r="AM74" s="3">
        <v>45773</v>
      </c>
      <c r="AN74" s="3">
        <v>45774</v>
      </c>
      <c r="AO74" s="3">
        <v>45775</v>
      </c>
      <c r="AP74" s="3">
        <v>45771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8.5" customHeight="1" x14ac:dyDescent="0.45">
      <c r="A75" s="3">
        <v>45740</v>
      </c>
      <c r="B75" s="14" t="s">
        <v>715</v>
      </c>
      <c r="C75" s="9" t="s">
        <v>80</v>
      </c>
      <c r="D75" s="13" t="s">
        <v>399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3227.07</v>
      </c>
      <c r="AB75" s="8">
        <v>0</v>
      </c>
      <c r="AC75" s="8">
        <v>3227.07</v>
      </c>
      <c r="AD75" s="8">
        <v>0</v>
      </c>
      <c r="AE75" s="8">
        <v>3227.07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243.82306666666665</v>
      </c>
    </row>
    <row r="76" spans="1:56" ht="28.5" customHeight="1" x14ac:dyDescent="0.45">
      <c r="A76" s="3" t="s">
        <v>146</v>
      </c>
      <c r="B76" s="14" t="s">
        <v>146</v>
      </c>
      <c r="C76" s="9" t="s">
        <v>152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45777</v>
      </c>
      <c r="U76" s="11">
        <v>140000</v>
      </c>
      <c r="V76" s="10">
        <v>0</v>
      </c>
      <c r="W76" s="10">
        <v>140000</v>
      </c>
      <c r="X76" s="10">
        <v>0</v>
      </c>
      <c r="Y76" s="10">
        <v>147000</v>
      </c>
      <c r="Z76" s="9" t="s">
        <v>81</v>
      </c>
      <c r="AA76" s="8">
        <v>146685</v>
      </c>
      <c r="AB76" s="8">
        <v>0</v>
      </c>
      <c r="AC76" s="8">
        <v>146685</v>
      </c>
      <c r="AD76" s="8">
        <v>0</v>
      </c>
      <c r="AE76" s="8">
        <v>146685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11082.866666666665</v>
      </c>
    </row>
    <row r="77" spans="1:56" ht="28.5" customHeight="1" x14ac:dyDescent="0.45">
      <c r="A77" s="3" t="s">
        <v>146</v>
      </c>
      <c r="B77" s="14" t="s">
        <v>146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45777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8.5" customHeight="1" x14ac:dyDescent="0.45">
      <c r="A78" s="3">
        <v>45705</v>
      </c>
      <c r="B78" s="14" t="s">
        <v>429</v>
      </c>
      <c r="C78" s="9" t="s">
        <v>152</v>
      </c>
      <c r="D78" s="13" t="s">
        <v>244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122</v>
      </c>
      <c r="V78" s="10">
        <v>0</v>
      </c>
      <c r="W78" s="10">
        <v>122</v>
      </c>
      <c r="X78" s="10">
        <v>11870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519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8.5" customHeight="1" x14ac:dyDescent="0.45">
      <c r="A80" s="3">
        <v>45720</v>
      </c>
      <c r="B80" s="14" t="s">
        <v>512</v>
      </c>
      <c r="C80" s="9" t="s">
        <v>111</v>
      </c>
      <c r="D80" s="13" t="s">
        <v>494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513</v>
      </c>
      <c r="C81" s="9" t="s">
        <v>111</v>
      </c>
      <c r="D81" s="13" t="s">
        <v>495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511</v>
      </c>
      <c r="C82" s="9" t="s">
        <v>111</v>
      </c>
      <c r="D82" s="13" t="s">
        <v>496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45720</v>
      </c>
      <c r="B83" s="14" t="s">
        <v>514</v>
      </c>
      <c r="C83" s="9" t="s">
        <v>111</v>
      </c>
      <c r="D83" s="13" t="s">
        <v>499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45712</v>
      </c>
      <c r="B84" s="14" t="s">
        <v>456</v>
      </c>
      <c r="C84" s="9" t="s">
        <v>111</v>
      </c>
      <c r="D84" s="13" t="s">
        <v>127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45681</v>
      </c>
      <c r="B85" s="14" t="s">
        <v>381</v>
      </c>
      <c r="C85" s="9" t="s">
        <v>80</v>
      </c>
      <c r="D85" s="13" t="s">
        <v>378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8.5" customHeight="1" x14ac:dyDescent="0.45">
      <c r="A86" s="3">
        <v>45705</v>
      </c>
      <c r="B86" s="14" t="s">
        <v>428</v>
      </c>
      <c r="C86" s="9" t="s">
        <v>152</v>
      </c>
      <c r="D86" s="13" t="s">
        <v>210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453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375</v>
      </c>
      <c r="C87" s="9" t="s">
        <v>152</v>
      </c>
      <c r="D87" s="13" t="s">
        <v>365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452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247</v>
      </c>
      <c r="C88" s="9" t="s">
        <v>152</v>
      </c>
      <c r="D88" s="13" t="s">
        <v>161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2320</v>
      </c>
      <c r="V88" s="10">
        <v>0</v>
      </c>
      <c r="W88" s="10">
        <v>2320</v>
      </c>
      <c r="X88" s="10">
        <v>20900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250</v>
      </c>
      <c r="C89" s="9" t="s">
        <v>152</v>
      </c>
      <c r="D89" s="13" t="s">
        <v>243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249</v>
      </c>
      <c r="C90" s="9" t="s">
        <v>152</v>
      </c>
      <c r="D90" s="13" t="s">
        <v>228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1434</v>
      </c>
      <c r="V90" s="10">
        <v>0</v>
      </c>
      <c r="W90" s="10">
        <v>1434</v>
      </c>
      <c r="X90" s="10">
        <v>11200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29.3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206</v>
      </c>
      <c r="C91" s="9" t="s">
        <v>152</v>
      </c>
      <c r="D91" s="13" t="s">
        <v>204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206</v>
      </c>
      <c r="C92" s="9" t="s">
        <v>152</v>
      </c>
      <c r="D92" s="13" t="s">
        <v>205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45643</v>
      </c>
      <c r="B93" s="14" t="s">
        <v>288</v>
      </c>
      <c r="C93" s="9" t="s">
        <v>111</v>
      </c>
      <c r="D93" s="13" t="s">
        <v>289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3712</v>
      </c>
      <c r="W93" s="10">
        <v>288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142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291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339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45628</v>
      </c>
      <c r="B96" s="14" t="s">
        <v>261</v>
      </c>
      <c r="C96" s="9" t="s">
        <v>111</v>
      </c>
      <c r="D96" s="13" t="s">
        <v>262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2500</v>
      </c>
      <c r="V96" s="10">
        <v>2600</v>
      </c>
      <c r="W96" s="10">
        <v>0</v>
      </c>
      <c r="X96" s="10">
        <v>2800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45541</v>
      </c>
      <c r="B97" s="14" t="s">
        <v>212</v>
      </c>
      <c r="C97" s="9" t="s">
        <v>111</v>
      </c>
      <c r="D97" s="13" t="s">
        <v>213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219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353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45548</v>
      </c>
      <c r="B98" s="14" t="s">
        <v>216</v>
      </c>
      <c r="C98" s="9" t="s">
        <v>111</v>
      </c>
      <c r="D98" s="13" t="s">
        <v>215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45581</v>
      </c>
      <c r="B99" s="14" t="s">
        <v>223</v>
      </c>
      <c r="C99" s="9" t="s">
        <v>111</v>
      </c>
      <c r="D99" s="13" t="s">
        <v>224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370831.20525000012</v>
      </c>
      <c r="AB100" s="8">
        <v>12000.23</v>
      </c>
      <c r="AC100" s="8">
        <v>358830.97525000013</v>
      </c>
      <c r="AD100" s="8">
        <v>0</v>
      </c>
      <c r="AE100" s="8">
        <v>370831.20525000012</v>
      </c>
      <c r="AF100" s="8" t="s">
        <v>58</v>
      </c>
      <c r="AG100" s="1" t="s">
        <v>123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45731</v>
      </c>
      <c r="B101" s="14" t="s">
        <v>669</v>
      </c>
      <c r="C101" s="9" t="s">
        <v>86</v>
      </c>
      <c r="D101" s="13" t="s">
        <v>626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234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245</v>
      </c>
      <c r="AG101" s="1" t="s">
        <v>122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670</v>
      </c>
      <c r="C102" s="9" t="s">
        <v>86</v>
      </c>
      <c r="D102" s="13" t="s">
        <v>632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234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4760</v>
      </c>
      <c r="AC102" s="8">
        <v>11375.350000000002</v>
      </c>
      <c r="AD102" s="8">
        <v>0</v>
      </c>
      <c r="AE102" s="8">
        <v>0</v>
      </c>
      <c r="AF102" s="8" t="s">
        <v>245</v>
      </c>
      <c r="AG102" s="1" t="s">
        <v>124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869.58231111111115</v>
      </c>
    </row>
    <row r="103" spans="1:56" ht="28.5" customHeight="1" x14ac:dyDescent="0.45">
      <c r="A103" s="3">
        <v>45731</v>
      </c>
      <c r="B103" s="14" t="s">
        <v>671</v>
      </c>
      <c r="C103" s="9" t="s">
        <v>86</v>
      </c>
      <c r="D103" s="13" t="s">
        <v>634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234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0</v>
      </c>
      <c r="AF103" s="8" t="s">
        <v>245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45724</v>
      </c>
      <c r="B104" s="14" t="s">
        <v>603</v>
      </c>
      <c r="C104" s="9" t="s">
        <v>86</v>
      </c>
      <c r="D104" s="13" t="s">
        <v>472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234</v>
      </c>
      <c r="T104" s="12">
        <v>45750</v>
      </c>
      <c r="U104" s="11">
        <v>10000</v>
      </c>
      <c r="V104" s="10">
        <v>10035</v>
      </c>
      <c r="W104" s="10">
        <v>0</v>
      </c>
      <c r="X104" s="10">
        <v>10500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443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782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603</v>
      </c>
      <c r="C105" s="9" t="s">
        <v>86</v>
      </c>
      <c r="D105" s="13" t="s">
        <v>541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234</v>
      </c>
      <c r="T105" s="12">
        <v>45750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443</v>
      </c>
      <c r="AG105" s="1" t="s">
        <v>122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782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45737</v>
      </c>
      <c r="B106" s="14" t="s">
        <v>704</v>
      </c>
      <c r="C106" s="9" t="s">
        <v>73</v>
      </c>
      <c r="D106" s="13" t="s">
        <v>233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157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542</v>
      </c>
      <c r="C107" s="9" t="s">
        <v>86</v>
      </c>
      <c r="D107" s="13" t="s">
        <v>521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234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443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602</v>
      </c>
      <c r="C108" s="9" t="s">
        <v>86</v>
      </c>
      <c r="D108" s="13" t="s">
        <v>536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334</v>
      </c>
      <c r="T108" s="12">
        <v>45755</v>
      </c>
      <c r="U108" s="11">
        <v>10000</v>
      </c>
      <c r="V108" s="10">
        <v>9857</v>
      </c>
      <c r="W108" s="10">
        <v>143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301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604</v>
      </c>
      <c r="C109" s="9" t="s">
        <v>86</v>
      </c>
      <c r="D109" s="13" t="s">
        <v>333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334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301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562</v>
      </c>
      <c r="C110" s="9" t="s">
        <v>86</v>
      </c>
      <c r="D110" s="13" t="s">
        <v>442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234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443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670</v>
      </c>
      <c r="C111" s="9" t="s">
        <v>86</v>
      </c>
      <c r="D111" s="13" t="s">
        <v>631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234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245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605</v>
      </c>
      <c r="C112" s="9" t="s">
        <v>86</v>
      </c>
      <c r="D112" s="13" t="s">
        <v>536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234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443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706</v>
      </c>
      <c r="C113" s="9" t="s">
        <v>86</v>
      </c>
      <c r="D113" s="13" t="s">
        <v>656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317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740</v>
      </c>
      <c r="C114" s="9" t="s">
        <v>86</v>
      </c>
      <c r="D114" s="13" t="s">
        <v>741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234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245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705</v>
      </c>
      <c r="C115" s="9" t="s">
        <v>86</v>
      </c>
      <c r="D115" s="13" t="s">
        <v>316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234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317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705</v>
      </c>
      <c r="C116" s="9" t="s">
        <v>86</v>
      </c>
      <c r="D116" s="13" t="s">
        <v>319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234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317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604</v>
      </c>
      <c r="C117" s="9" t="s">
        <v>86</v>
      </c>
      <c r="D117" s="13" t="s">
        <v>411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334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301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606</v>
      </c>
      <c r="C118" s="9" t="s">
        <v>86</v>
      </c>
      <c r="D118" s="13" t="s">
        <v>333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334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301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707</v>
      </c>
      <c r="C119" s="9" t="s">
        <v>86</v>
      </c>
      <c r="D119" s="13" t="s">
        <v>409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439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543</v>
      </c>
      <c r="C120" s="9" t="s">
        <v>86</v>
      </c>
      <c r="D120" s="13" t="s">
        <v>326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443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761</v>
      </c>
      <c r="C121" s="9" t="s">
        <v>86</v>
      </c>
      <c r="D121" s="13" t="s">
        <v>326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439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607</v>
      </c>
      <c r="C122" s="9" t="s">
        <v>86</v>
      </c>
      <c r="D122" s="13" t="s">
        <v>608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245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668</v>
      </c>
      <c r="C123" s="9" t="s">
        <v>86</v>
      </c>
      <c r="D123" s="13" t="s">
        <v>629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245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611</v>
      </c>
      <c r="C124" s="9" t="s">
        <v>86</v>
      </c>
      <c r="D124" s="13" t="s">
        <v>333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334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301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611</v>
      </c>
      <c r="C125" s="9" t="s">
        <v>86</v>
      </c>
      <c r="D125" s="13" t="s">
        <v>536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334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301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666</v>
      </c>
      <c r="C126" s="9" t="s">
        <v>86</v>
      </c>
      <c r="D126" s="13" t="s">
        <v>622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245</v>
      </c>
      <c r="AG126" s="1" t="s">
        <v>126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760</v>
      </c>
      <c r="C127" s="9" t="s">
        <v>86</v>
      </c>
      <c r="D127" s="13" t="s">
        <v>354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439</v>
      </c>
      <c r="AG127" s="1" t="s">
        <v>123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760</v>
      </c>
      <c r="C128" s="9" t="s">
        <v>86</v>
      </c>
      <c r="D128" s="13" t="s">
        <v>411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439</v>
      </c>
      <c r="AG128" s="1" t="s">
        <v>61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797</v>
      </c>
      <c r="C129" s="9" t="s">
        <v>152</v>
      </c>
      <c r="D129" s="13" t="s">
        <v>297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15311</v>
      </c>
      <c r="Y129" s="10">
        <v>4923.45</v>
      </c>
      <c r="Z129" s="9" t="s">
        <v>82</v>
      </c>
      <c r="AA129" s="8">
        <v>5158.5447375000003</v>
      </c>
      <c r="AB129" s="8">
        <v>5158.5447375000003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763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45749</v>
      </c>
      <c r="B130" s="14" t="s">
        <v>797</v>
      </c>
      <c r="C130" s="9" t="s">
        <v>152</v>
      </c>
      <c r="D130" s="13" t="s">
        <v>297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45755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31432.500000000004</v>
      </c>
      <c r="AB130" s="8">
        <v>0</v>
      </c>
      <c r="AC130" s="8">
        <v>31432.500000000004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 t="s">
        <v>763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2402.84</v>
      </c>
    </row>
    <row r="131" spans="1:56" ht="28.5" customHeight="1" x14ac:dyDescent="0.45">
      <c r="A131" s="3" t="s">
        <v>146</v>
      </c>
      <c r="B131" s="14" t="s">
        <v>146</v>
      </c>
      <c r="C131" s="9" t="s">
        <v>152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45777</v>
      </c>
      <c r="U131" s="11">
        <v>110000</v>
      </c>
      <c r="V131" s="10">
        <v>0</v>
      </c>
      <c r="W131" s="10">
        <v>110000</v>
      </c>
      <c r="X131" s="10">
        <v>0</v>
      </c>
      <c r="Y131" s="10">
        <v>115500</v>
      </c>
      <c r="Z131" s="9" t="s">
        <v>82</v>
      </c>
      <c r="AA131" s="8">
        <v>115252.50000000001</v>
      </c>
      <c r="AB131" s="8">
        <v>0</v>
      </c>
      <c r="AC131" s="8">
        <v>115252.50000000001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45777</v>
      </c>
      <c r="AK131" s="3">
        <v>0</v>
      </c>
      <c r="AL131" s="3">
        <v>45768</v>
      </c>
      <c r="AM131" s="3">
        <v>45775</v>
      </c>
      <c r="AN131" s="3">
        <v>45776</v>
      </c>
      <c r="AO131" s="3">
        <v>45776</v>
      </c>
      <c r="AP131" s="3">
        <v>45772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8810.4133333333339</v>
      </c>
    </row>
    <row r="132" spans="1:56" ht="28.5" customHeight="1" x14ac:dyDescent="0.45">
      <c r="A132" s="3">
        <v>45731</v>
      </c>
      <c r="B132" s="14" t="s">
        <v>672</v>
      </c>
      <c r="C132" s="9" t="s">
        <v>86</v>
      </c>
      <c r="D132" s="13" t="s">
        <v>621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245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673</v>
      </c>
      <c r="C133" s="9" t="s">
        <v>86</v>
      </c>
      <c r="D133" s="13" t="s">
        <v>626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245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674</v>
      </c>
      <c r="C134" s="9" t="s">
        <v>86</v>
      </c>
      <c r="D134" s="13" t="s">
        <v>632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45779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245</v>
      </c>
      <c r="AG134" s="1" t="s">
        <v>123</v>
      </c>
      <c r="AH134" s="1" t="s">
        <v>74</v>
      </c>
      <c r="AI134" s="1">
        <v>2</v>
      </c>
      <c r="AJ134" s="3">
        <v>45779</v>
      </c>
      <c r="AK134" s="3">
        <v>0</v>
      </c>
      <c r="AL134" s="3">
        <v>45770</v>
      </c>
      <c r="AM134" s="3">
        <v>45777</v>
      </c>
      <c r="AN134" s="3">
        <v>45778</v>
      </c>
      <c r="AO134" s="3">
        <v>45778</v>
      </c>
      <c r="AP134" s="3">
        <v>45774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673</v>
      </c>
      <c r="C135" s="9" t="s">
        <v>86</v>
      </c>
      <c r="D135" s="13" t="s">
        <v>627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45780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245</v>
      </c>
      <c r="AG135" s="1" t="s">
        <v>123</v>
      </c>
      <c r="AH135" s="1" t="s">
        <v>74</v>
      </c>
      <c r="AI135" s="1">
        <v>2</v>
      </c>
      <c r="AJ135" s="3">
        <v>45780</v>
      </c>
      <c r="AK135" s="3">
        <v>0</v>
      </c>
      <c r="AL135" s="3">
        <v>45771</v>
      </c>
      <c r="AM135" s="3">
        <v>45778</v>
      </c>
      <c r="AN135" s="3">
        <v>45779</v>
      </c>
      <c r="AO135" s="3">
        <v>45779</v>
      </c>
      <c r="AP135" s="3">
        <v>45775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674</v>
      </c>
      <c r="C136" s="9" t="s">
        <v>86</v>
      </c>
      <c r="D136" s="13" t="s">
        <v>633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45785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245</v>
      </c>
      <c r="AG136" s="1" t="s">
        <v>123</v>
      </c>
      <c r="AH136" s="1" t="s">
        <v>74</v>
      </c>
      <c r="AI136" s="1">
        <v>2</v>
      </c>
      <c r="AJ136" s="3">
        <v>45785</v>
      </c>
      <c r="AK136" s="3">
        <v>0</v>
      </c>
      <c r="AL136" s="3">
        <v>45776</v>
      </c>
      <c r="AM136" s="3">
        <v>45783</v>
      </c>
      <c r="AN136" s="3">
        <v>45784</v>
      </c>
      <c r="AO136" s="3">
        <v>45784</v>
      </c>
      <c r="AP136" s="3">
        <v>45780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669</v>
      </c>
      <c r="C137" s="9" t="s">
        <v>86</v>
      </c>
      <c r="D137" s="13" t="s">
        <v>625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45790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245</v>
      </c>
      <c r="AG137" s="1" t="s">
        <v>123</v>
      </c>
      <c r="AH137" s="1" t="s">
        <v>74</v>
      </c>
      <c r="AI137" s="1">
        <v>2</v>
      </c>
      <c r="AJ137" s="3">
        <v>45790</v>
      </c>
      <c r="AK137" s="3">
        <v>0</v>
      </c>
      <c r="AL137" s="3">
        <v>45781</v>
      </c>
      <c r="AM137" s="3">
        <v>45788</v>
      </c>
      <c r="AN137" s="3">
        <v>45789</v>
      </c>
      <c r="AO137" s="3">
        <v>45789</v>
      </c>
      <c r="AP137" s="3">
        <v>45785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45731</v>
      </c>
      <c r="B138" s="14" t="s">
        <v>672</v>
      </c>
      <c r="C138" s="9" t="s">
        <v>86</v>
      </c>
      <c r="D138" s="13" t="s">
        <v>623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45792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245</v>
      </c>
      <c r="AG138" s="1" t="s">
        <v>122</v>
      </c>
      <c r="AH138" s="1" t="s">
        <v>74</v>
      </c>
      <c r="AI138" s="1">
        <v>2</v>
      </c>
      <c r="AJ138" s="3">
        <v>45792</v>
      </c>
      <c r="AK138" s="3">
        <v>0</v>
      </c>
      <c r="AL138" s="3">
        <v>45783</v>
      </c>
      <c r="AM138" s="3">
        <v>45790</v>
      </c>
      <c r="AN138" s="3">
        <v>45791</v>
      </c>
      <c r="AO138" s="3">
        <v>45791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609</v>
      </c>
      <c r="C139" s="9" t="s">
        <v>86</v>
      </c>
      <c r="D139" s="13" t="s">
        <v>610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245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45728</v>
      </c>
      <c r="B140" s="14" t="s">
        <v>609</v>
      </c>
      <c r="C140" s="9" t="s">
        <v>86</v>
      </c>
      <c r="D140" s="13" t="s">
        <v>252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234</v>
      </c>
      <c r="T140" s="12">
        <v>45793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245</v>
      </c>
      <c r="AG140" s="1" t="s">
        <v>122</v>
      </c>
      <c r="AH140" s="1" t="s">
        <v>74</v>
      </c>
      <c r="AI140" s="1">
        <v>2</v>
      </c>
      <c r="AJ140" s="3">
        <v>45793</v>
      </c>
      <c r="AK140" s="3">
        <v>0</v>
      </c>
      <c r="AL140" s="3">
        <v>45784</v>
      </c>
      <c r="AM140" s="3">
        <v>45791</v>
      </c>
      <c r="AN140" s="3">
        <v>45792</v>
      </c>
      <c r="AO140" s="3">
        <v>45792</v>
      </c>
      <c r="AP140" s="3">
        <v>45788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82</v>
      </c>
      <c r="AA141" s="8">
        <v>704748.20473750005</v>
      </c>
      <c r="AB141" s="8">
        <v>20675.444737500002</v>
      </c>
      <c r="AC141" s="8">
        <v>684072.76</v>
      </c>
      <c r="AD141" s="8">
        <v>0</v>
      </c>
      <c r="AE141" s="8">
        <v>0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45748</v>
      </c>
      <c r="B142" s="14" t="s">
        <v>798</v>
      </c>
      <c r="C142" s="9" t="s">
        <v>275</v>
      </c>
      <c r="D142" s="13" t="s">
        <v>277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36</v>
      </c>
      <c r="O142" s="9">
        <v>40</v>
      </c>
      <c r="P142" s="10">
        <v>195.39367372799995</v>
      </c>
      <c r="Q142" s="10">
        <v>0</v>
      </c>
      <c r="R142" s="10">
        <v>195.39367372799995</v>
      </c>
      <c r="S142" s="9" t="s">
        <v>67</v>
      </c>
      <c r="T142" s="12">
        <v>45772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140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 t="s">
        <v>302</v>
      </c>
      <c r="AG142" s="1" t="s">
        <v>125</v>
      </c>
      <c r="AH142" s="1" t="s">
        <v>72</v>
      </c>
      <c r="AI142" s="1">
        <v>3</v>
      </c>
      <c r="AJ142" s="3">
        <v>45772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45767</v>
      </c>
      <c r="AQ142" s="3">
        <v>45771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676.95127500000001</v>
      </c>
    </row>
    <row r="143" spans="1:56" ht="28.5" customHeight="1" x14ac:dyDescent="0.45">
      <c r="A143" s="3">
        <v>45749</v>
      </c>
      <c r="B143" s="14" t="s">
        <v>138</v>
      </c>
      <c r="C143" s="9" t="s">
        <v>321</v>
      </c>
      <c r="D143" s="13" t="s">
        <v>59</v>
      </c>
      <c r="E143" s="9">
        <v>21</v>
      </c>
      <c r="F143" s="9">
        <v>31</v>
      </c>
      <c r="G143" s="9" t="s">
        <v>60</v>
      </c>
      <c r="H143" s="9">
        <v>0</v>
      </c>
      <c r="I143" s="9">
        <v>60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34</v>
      </c>
      <c r="O143" s="9">
        <v>40</v>
      </c>
      <c r="P143" s="10">
        <v>36.9076939264</v>
      </c>
      <c r="Q143" s="10">
        <v>0</v>
      </c>
      <c r="R143" s="10">
        <v>36.9076939264</v>
      </c>
      <c r="S143" s="9" t="s">
        <v>133</v>
      </c>
      <c r="T143" s="12">
        <v>45756</v>
      </c>
      <c r="U143" s="11">
        <v>2000</v>
      </c>
      <c r="V143" s="10">
        <v>0</v>
      </c>
      <c r="W143" s="10">
        <v>2000</v>
      </c>
      <c r="X143" s="10">
        <v>0</v>
      </c>
      <c r="Y143" s="10">
        <v>0</v>
      </c>
      <c r="Z143" s="9" t="s">
        <v>140</v>
      </c>
      <c r="AA143" s="8">
        <v>1816.1000000000001</v>
      </c>
      <c r="AB143" s="8">
        <v>0</v>
      </c>
      <c r="AC143" s="8">
        <v>1816.1000000000001</v>
      </c>
      <c r="AD143" s="8">
        <v>0</v>
      </c>
      <c r="AE143" s="8">
        <v>0</v>
      </c>
      <c r="AF143" s="8" t="s">
        <v>302</v>
      </c>
      <c r="AG143" s="1" t="s">
        <v>125</v>
      </c>
      <c r="AH143" s="1" t="s">
        <v>77</v>
      </c>
      <c r="AI143" s="1">
        <v>3</v>
      </c>
      <c r="AJ143" s="3">
        <v>45756</v>
      </c>
      <c r="AK143" s="3">
        <v>0</v>
      </c>
      <c r="AL143" s="3">
        <v>0</v>
      </c>
      <c r="AM143" s="3">
        <v>0</v>
      </c>
      <c r="AN143" s="3">
        <v>0</v>
      </c>
      <c r="AO143" s="3">
        <v>45753</v>
      </c>
      <c r="AP143" s="3">
        <v>45751</v>
      </c>
      <c r="AQ143" s="3">
        <v>45754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 t="s">
        <v>764</v>
      </c>
      <c r="AZ143" s="2">
        <v>0</v>
      </c>
      <c r="BA143" s="2">
        <v>0</v>
      </c>
      <c r="BB143" s="2">
        <v>0</v>
      </c>
      <c r="BC143" s="1" t="s">
        <v>105</v>
      </c>
      <c r="BD143" s="56">
        <v>123.94882499999999</v>
      </c>
    </row>
    <row r="144" spans="1:56" ht="28.5" customHeight="1" x14ac:dyDescent="0.45">
      <c r="A144" s="3">
        <v>45750</v>
      </c>
      <c r="B144" s="14" t="s">
        <v>138</v>
      </c>
      <c r="C144" s="9" t="s">
        <v>196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222.53168396799998</v>
      </c>
      <c r="Q144" s="10">
        <v>0</v>
      </c>
      <c r="R144" s="10">
        <v>222.53168396799998</v>
      </c>
      <c r="S144" s="9" t="s">
        <v>71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140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0</v>
      </c>
      <c r="AF144" s="8">
        <v>0</v>
      </c>
      <c r="AG144" s="1" t="s">
        <v>125</v>
      </c>
      <c r="AH144" s="1" t="s">
        <v>77</v>
      </c>
      <c r="AI144" s="1">
        <v>3</v>
      </c>
      <c r="AJ144" s="3">
        <v>45756</v>
      </c>
      <c r="AK144" s="3">
        <v>0</v>
      </c>
      <c r="AL144" s="3">
        <v>0</v>
      </c>
      <c r="AM144" s="3">
        <v>0</v>
      </c>
      <c r="AN144" s="3">
        <v>0</v>
      </c>
      <c r="AO144" s="3">
        <v>45753</v>
      </c>
      <c r="AP144" s="3">
        <v>45751</v>
      </c>
      <c r="AQ144" s="3">
        <v>45754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753.2274749999998</v>
      </c>
    </row>
    <row r="145" spans="1:56" ht="28.5" customHeight="1" x14ac:dyDescent="0.45">
      <c r="A145" s="3">
        <v>45750</v>
      </c>
      <c r="B145" s="14" t="s">
        <v>138</v>
      </c>
      <c r="C145" s="9" t="s">
        <v>196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45756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140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45756</v>
      </c>
      <c r="AK145" s="3">
        <v>0</v>
      </c>
      <c r="AL145" s="3">
        <v>0</v>
      </c>
      <c r="AM145" s="3">
        <v>0</v>
      </c>
      <c r="AN145" s="3">
        <v>0</v>
      </c>
      <c r="AO145" s="3">
        <v>45754</v>
      </c>
      <c r="AP145" s="3">
        <v>45751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753.2274749999998</v>
      </c>
    </row>
    <row r="146" spans="1:56" ht="28.5" customHeight="1" x14ac:dyDescent="0.45">
      <c r="A146" s="3" t="s">
        <v>146</v>
      </c>
      <c r="B146" s="14" t="s">
        <v>146</v>
      </c>
      <c r="C146" s="9" t="s">
        <v>196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222.53168396799998</v>
      </c>
      <c r="Q146" s="10">
        <v>0</v>
      </c>
      <c r="R146" s="10">
        <v>222.53168396799998</v>
      </c>
      <c r="S146" s="9" t="s">
        <v>71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140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77</v>
      </c>
      <c r="AI146" s="1">
        <v>3</v>
      </c>
      <c r="AJ146" s="3">
        <v>45777</v>
      </c>
      <c r="AK146" s="3">
        <v>0</v>
      </c>
      <c r="AL146" s="3">
        <v>0</v>
      </c>
      <c r="AM146" s="3">
        <v>0</v>
      </c>
      <c r="AN146" s="3">
        <v>0</v>
      </c>
      <c r="AO146" s="3">
        <v>45774</v>
      </c>
      <c r="AP146" s="3">
        <v>45772</v>
      </c>
      <c r="AQ146" s="3">
        <v>45775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753.2274749999998</v>
      </c>
    </row>
    <row r="147" spans="1:56" ht="28.5" customHeight="1" x14ac:dyDescent="0.45">
      <c r="A147" s="3" t="s">
        <v>146</v>
      </c>
      <c r="B147" s="14" t="s">
        <v>146</v>
      </c>
      <c r="C147" s="9" t="s">
        <v>196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45777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140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2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45775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753.2274749999998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140</v>
      </c>
      <c r="AA148" s="8">
        <v>55880</v>
      </c>
      <c r="AB148" s="8">
        <v>0</v>
      </c>
      <c r="AC148" s="8">
        <v>55880</v>
      </c>
      <c r="AD148" s="8">
        <v>0</v>
      </c>
      <c r="AE148" s="8">
        <v>0</v>
      </c>
      <c r="AF148" s="8" t="s">
        <v>58</v>
      </c>
      <c r="AG148" s="1" t="s">
        <v>123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45743</v>
      </c>
      <c r="B149" s="14" t="s">
        <v>742</v>
      </c>
      <c r="C149" s="9" t="s">
        <v>80</v>
      </c>
      <c r="D149" s="13" t="s">
        <v>729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>
        <v>45752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128</v>
      </c>
      <c r="AA149" s="8">
        <v>3310.89</v>
      </c>
      <c r="AB149" s="8">
        <v>3310.89</v>
      </c>
      <c r="AC149" s="8">
        <v>0</v>
      </c>
      <c r="AD149" s="8">
        <v>3310.89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45752</v>
      </c>
      <c r="AK149" s="3">
        <v>45748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45747</v>
      </c>
      <c r="AQ149" s="3">
        <v>45751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45740</v>
      </c>
      <c r="B150" s="14" t="s">
        <v>721</v>
      </c>
      <c r="C150" s="9" t="s">
        <v>355</v>
      </c>
      <c r="D150" s="13" t="s">
        <v>716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45752</v>
      </c>
      <c r="U150" s="11">
        <v>5000</v>
      </c>
      <c r="V150" s="10">
        <v>0</v>
      </c>
      <c r="W150" s="10">
        <v>5000</v>
      </c>
      <c r="X150" s="10">
        <v>5677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45693</v>
      </c>
      <c r="B151" s="14" t="s">
        <v>406</v>
      </c>
      <c r="C151" s="9" t="s">
        <v>111</v>
      </c>
      <c r="D151" s="13" t="s">
        <v>193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0.43312264343039991</v>
      </c>
      <c r="Q151" s="10">
        <v>0</v>
      </c>
      <c r="R151" s="10">
        <v>0.43312264343039991</v>
      </c>
      <c r="S151" s="9" t="s">
        <v>67</v>
      </c>
      <c r="T151" s="12">
        <v>45754</v>
      </c>
      <c r="U151" s="11">
        <v>5000</v>
      </c>
      <c r="V151" s="10">
        <v>4981</v>
      </c>
      <c r="W151" s="10">
        <v>19</v>
      </c>
      <c r="X151" s="10">
        <v>5398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45754</v>
      </c>
      <c r="AK151" s="3">
        <v>45750</v>
      </c>
      <c r="AL151" s="3">
        <v>45744</v>
      </c>
      <c r="AM151" s="3">
        <v>45751</v>
      </c>
      <c r="AN151" s="3">
        <v>45752</v>
      </c>
      <c r="AO151" s="3">
        <v>45752</v>
      </c>
      <c r="AP151" s="3">
        <v>45749</v>
      </c>
      <c r="AQ151" s="3">
        <v>45753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45628</v>
      </c>
      <c r="B152" s="14" t="s">
        <v>265</v>
      </c>
      <c r="C152" s="9" t="s">
        <v>113</v>
      </c>
      <c r="D152" s="13" t="s">
        <v>160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45754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17211.04</v>
      </c>
      <c r="AC152" s="8">
        <v>0</v>
      </c>
      <c r="AD152" s="8">
        <v>17211.04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335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743</v>
      </c>
      <c r="C153" s="9" t="s">
        <v>208</v>
      </c>
      <c r="D153" s="13" t="s">
        <v>722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5400</v>
      </c>
      <c r="Y153" s="10">
        <v>0</v>
      </c>
      <c r="Z153" s="9" t="s">
        <v>128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145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743</v>
      </c>
      <c r="C154" s="9" t="s">
        <v>208</v>
      </c>
      <c r="D154" s="13" t="s">
        <v>352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124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744</v>
      </c>
      <c r="C155" s="9" t="s">
        <v>208</v>
      </c>
      <c r="D155" s="13" t="s">
        <v>745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744</v>
      </c>
      <c r="C156" s="9" t="s">
        <v>208</v>
      </c>
      <c r="D156" s="13" t="s">
        <v>328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746</v>
      </c>
      <c r="C157" s="9" t="s">
        <v>208</v>
      </c>
      <c r="D157" s="13" t="s">
        <v>724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746</v>
      </c>
      <c r="C158" s="9" t="s">
        <v>208</v>
      </c>
      <c r="D158" s="13" t="s">
        <v>725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45749</v>
      </c>
      <c r="B159" s="14" t="s">
        <v>799</v>
      </c>
      <c r="C159" s="9" t="s">
        <v>765</v>
      </c>
      <c r="D159" s="13" t="s">
        <v>766</v>
      </c>
      <c r="E159" s="9">
        <v>21</v>
      </c>
      <c r="F159" s="9">
        <v>37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45757</v>
      </c>
      <c r="AK159" s="3">
        <v>45753</v>
      </c>
      <c r="AL159" s="3">
        <v>45747</v>
      </c>
      <c r="AM159" s="3">
        <v>45754</v>
      </c>
      <c r="AN159" s="3">
        <v>45755</v>
      </c>
      <c r="AO159" s="3">
        <v>45755</v>
      </c>
      <c r="AP159" s="3">
        <v>45752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115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45777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128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43027.600000000006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3094.2581413333332</v>
      </c>
    </row>
    <row r="161" spans="1:56" ht="28.5" customHeight="1" x14ac:dyDescent="0.45">
      <c r="A161" s="3" t="s">
        <v>146</v>
      </c>
      <c r="B161" s="14" t="s">
        <v>146</v>
      </c>
      <c r="C161" s="9" t="s">
        <v>113</v>
      </c>
      <c r="D161" s="13" t="s">
        <v>160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45777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8.5" customHeight="1" x14ac:dyDescent="0.45">
      <c r="A162" s="3" t="s">
        <v>146</v>
      </c>
      <c r="B162" s="14" t="s">
        <v>146</v>
      </c>
      <c r="C162" s="9" t="s">
        <v>111</v>
      </c>
      <c r="D162" s="13" t="s">
        <v>61</v>
      </c>
      <c r="E162" s="9">
        <v>21</v>
      </c>
      <c r="F162" s="9">
        <v>40</v>
      </c>
      <c r="G162" s="9" t="s">
        <v>60</v>
      </c>
      <c r="H162" s="9" t="s">
        <v>66</v>
      </c>
      <c r="I162" s="9">
        <v>108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42</v>
      </c>
      <c r="O162" s="9">
        <v>40</v>
      </c>
      <c r="P162" s="10">
        <v>227.95928601599996</v>
      </c>
      <c r="Q162" s="10">
        <v>0</v>
      </c>
      <c r="R162" s="10">
        <v>227.95928601599996</v>
      </c>
      <c r="S162" s="9" t="s">
        <v>67</v>
      </c>
      <c r="T162" s="12">
        <v>45777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11595.1</v>
      </c>
      <c r="AB162" s="8">
        <v>11595.1</v>
      </c>
      <c r="AC162" s="8">
        <v>0</v>
      </c>
      <c r="AD162" s="8">
        <v>11595.1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45777</v>
      </c>
      <c r="AK162" s="3">
        <v>45773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45772</v>
      </c>
      <c r="AQ162" s="3">
        <v>45776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45631</v>
      </c>
      <c r="B163" s="14" t="s">
        <v>272</v>
      </c>
      <c r="C163" s="9" t="s">
        <v>113</v>
      </c>
      <c r="D163" s="13" t="s">
        <v>160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128</v>
      </c>
      <c r="AA163" s="8">
        <v>17211.04</v>
      </c>
      <c r="AB163" s="8">
        <v>17211.04</v>
      </c>
      <c r="AC163" s="8">
        <v>0</v>
      </c>
      <c r="AD163" s="8">
        <v>17211.04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336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273</v>
      </c>
      <c r="C164" s="9" t="s">
        <v>113</v>
      </c>
      <c r="D164" s="13" t="s">
        <v>160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337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405</v>
      </c>
      <c r="C165" s="9" t="s">
        <v>111</v>
      </c>
      <c r="D165" s="13" t="s">
        <v>402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406</v>
      </c>
      <c r="C166" s="9" t="s">
        <v>111</v>
      </c>
      <c r="D166" s="13" t="s">
        <v>193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347</v>
      </c>
      <c r="C167" s="9" t="s">
        <v>111</v>
      </c>
      <c r="D167" s="13" t="s">
        <v>341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317.46284826666664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160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773.56453533333331</v>
      </c>
    </row>
    <row r="169" spans="1:56" ht="28.5" customHeight="1" x14ac:dyDescent="0.45">
      <c r="A169" s="3">
        <v>45548</v>
      </c>
      <c r="B169" s="14" t="s">
        <v>217</v>
      </c>
      <c r="C169" s="9" t="s">
        <v>111</v>
      </c>
      <c r="D169" s="13" t="s">
        <v>211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793.65712066666651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126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396.82856033333326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193428.62</v>
      </c>
      <c r="AB171" s="8">
        <v>97161.35</v>
      </c>
      <c r="AC171" s="8">
        <v>96267.27</v>
      </c>
      <c r="AD171" s="8">
        <v>97161.35</v>
      </c>
      <c r="AE171" s="8">
        <v>96267.27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516</v>
      </c>
      <c r="C172" s="9" t="s">
        <v>502</v>
      </c>
      <c r="D172" s="13" t="s">
        <v>503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377</v>
      </c>
      <c r="T172" s="12" t="s">
        <v>142</v>
      </c>
      <c r="U172" s="11">
        <v>300000</v>
      </c>
      <c r="V172" s="10">
        <v>325632</v>
      </c>
      <c r="W172" s="10">
        <v>0</v>
      </c>
      <c r="X172" s="10">
        <v>329710</v>
      </c>
      <c r="Y172" s="10">
        <v>0</v>
      </c>
      <c r="Z172" s="9" t="s">
        <v>419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142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767</v>
      </c>
      <c r="AZ172" s="2">
        <v>0</v>
      </c>
      <c r="BA172" s="2">
        <v>0</v>
      </c>
      <c r="BB172" s="2">
        <v>0</v>
      </c>
      <c r="BC172" s="1" t="s">
        <v>422</v>
      </c>
      <c r="BD172" s="56">
        <v>0</v>
      </c>
    </row>
    <row r="173" spans="1:56" ht="28.5" customHeight="1" x14ac:dyDescent="0.45">
      <c r="A173" s="3">
        <v>45720</v>
      </c>
      <c r="B173" s="14" t="s">
        <v>516</v>
      </c>
      <c r="C173" s="9" t="s">
        <v>502</v>
      </c>
      <c r="D173" s="13" t="s">
        <v>503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377</v>
      </c>
      <c r="T173" s="12">
        <v>45777</v>
      </c>
      <c r="U173" s="11">
        <v>265000</v>
      </c>
      <c r="V173" s="10">
        <v>0</v>
      </c>
      <c r="W173" s="10">
        <v>265000</v>
      </c>
      <c r="X173" s="10">
        <v>21430</v>
      </c>
      <c r="Y173" s="10">
        <v>255748.5</v>
      </c>
      <c r="Z173" s="9" t="s">
        <v>419</v>
      </c>
      <c r="AA173" s="8">
        <v>253669.26469499999</v>
      </c>
      <c r="AB173" s="8">
        <v>64633</v>
      </c>
      <c r="AC173" s="8">
        <v>189036.26469499999</v>
      </c>
      <c r="AD173" s="8">
        <v>0</v>
      </c>
      <c r="AE173" s="8">
        <v>253669.26469499999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422</v>
      </c>
      <c r="BD173" s="56">
        <v>20197.894761778436</v>
      </c>
    </row>
    <row r="174" spans="1:56" ht="28.5" customHeight="1" x14ac:dyDescent="0.45">
      <c r="A174" s="3">
        <v>45720</v>
      </c>
      <c r="B174" s="14" t="s">
        <v>516</v>
      </c>
      <c r="C174" s="9" t="s">
        <v>502</v>
      </c>
      <c r="D174" s="13" t="s">
        <v>503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377</v>
      </c>
      <c r="T174" s="12">
        <v>45800</v>
      </c>
      <c r="U174" s="11">
        <v>3435000</v>
      </c>
      <c r="V174" s="10">
        <v>0</v>
      </c>
      <c r="W174" s="10">
        <v>3435000</v>
      </c>
      <c r="X174" s="10">
        <v>0</v>
      </c>
      <c r="Y174" s="10">
        <v>3606750</v>
      </c>
      <c r="Z174" s="9" t="s">
        <v>419</v>
      </c>
      <c r="AA174" s="8">
        <v>3407073.45</v>
      </c>
      <c r="AB174" s="8">
        <v>0</v>
      </c>
      <c r="AC174" s="8">
        <v>3407073.45</v>
      </c>
      <c r="AD174" s="8">
        <v>0</v>
      </c>
      <c r="AE174" s="8">
        <v>3407073.45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422</v>
      </c>
      <c r="BD174" s="56">
        <v>364034.4412210001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419</v>
      </c>
      <c r="AA175" s="8">
        <v>3660742.7146950001</v>
      </c>
      <c r="AB175" s="8">
        <v>64633</v>
      </c>
      <c r="AC175" s="8">
        <v>3596109.7146950001</v>
      </c>
      <c r="AD175" s="8">
        <v>0</v>
      </c>
      <c r="AE175" s="8">
        <v>3660742.7146950001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422</v>
      </c>
      <c r="BD175" s="56">
        <v>0</v>
      </c>
    </row>
    <row r="176" spans="1:56" ht="28.5" customHeight="1" x14ac:dyDescent="0.45">
      <c r="A176" s="3">
        <v>45740</v>
      </c>
      <c r="B176" s="14" t="s">
        <v>726</v>
      </c>
      <c r="C176" s="9" t="s">
        <v>710</v>
      </c>
      <c r="D176" s="13" t="s">
        <v>711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20955</v>
      </c>
      <c r="Y176" s="10">
        <v>0</v>
      </c>
      <c r="Z176" s="9" t="s">
        <v>84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356</v>
      </c>
      <c r="AG176" s="1" t="s">
        <v>123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45749</v>
      </c>
      <c r="B177" s="14" t="s">
        <v>800</v>
      </c>
      <c r="C177" s="9" t="s">
        <v>282</v>
      </c>
      <c r="D177" s="13" t="s">
        <v>801</v>
      </c>
      <c r="E177" s="9">
        <v>23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5518.15</v>
      </c>
      <c r="AB177" s="8">
        <v>5518.15</v>
      </c>
      <c r="AC177" s="8">
        <v>0</v>
      </c>
      <c r="AD177" s="8">
        <v>0</v>
      </c>
      <c r="AE177" s="8">
        <v>5518.15</v>
      </c>
      <c r="AF177" s="8" t="s">
        <v>802</v>
      </c>
      <c r="AG177" s="1" t="s">
        <v>61</v>
      </c>
      <c r="AH177" s="1" t="s">
        <v>68</v>
      </c>
      <c r="AI177" s="1">
        <v>4</v>
      </c>
      <c r="AJ177" s="3">
        <v>45754</v>
      </c>
      <c r="AK177" s="3">
        <v>45750</v>
      </c>
      <c r="AL177" s="3">
        <v>45744</v>
      </c>
      <c r="AM177" s="3">
        <v>45751</v>
      </c>
      <c r="AN177" s="3">
        <v>45752</v>
      </c>
      <c r="AO177" s="3">
        <v>45752</v>
      </c>
      <c r="AP177" s="3">
        <v>45749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8.5" customHeight="1" x14ac:dyDescent="0.45">
      <c r="A178" s="3">
        <v>45743</v>
      </c>
      <c r="B178" s="14" t="s">
        <v>747</v>
      </c>
      <c r="C178" s="9" t="s">
        <v>207</v>
      </c>
      <c r="D178" s="13" t="s">
        <v>748</v>
      </c>
      <c r="E178" s="9">
        <v>23</v>
      </c>
      <c r="F178" s="9">
        <v>32</v>
      </c>
      <c r="G178" s="9" t="s">
        <v>60</v>
      </c>
      <c r="H178" s="9">
        <v>0</v>
      </c>
      <c r="I178" s="9">
        <v>64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35</v>
      </c>
      <c r="O178" s="9">
        <v>40</v>
      </c>
      <c r="P178" s="10">
        <v>103.61785728</v>
      </c>
      <c r="Q178" s="10">
        <v>0</v>
      </c>
      <c r="R178" s="10">
        <v>103.61785728</v>
      </c>
      <c r="S178" s="9" t="s">
        <v>71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4679.9500000000007</v>
      </c>
      <c r="AB178" s="8">
        <v>4679.9500000000007</v>
      </c>
      <c r="AC178" s="8">
        <v>0</v>
      </c>
      <c r="AD178" s="8">
        <v>0</v>
      </c>
      <c r="AE178" s="8">
        <v>0</v>
      </c>
      <c r="AF178" s="8" t="s">
        <v>356</v>
      </c>
      <c r="AG178" s="1" t="s">
        <v>61</v>
      </c>
      <c r="AH178" s="1" t="s">
        <v>72</v>
      </c>
      <c r="AI178" s="1">
        <v>3</v>
      </c>
      <c r="AJ178" s="3">
        <v>45755</v>
      </c>
      <c r="AK178" s="3">
        <v>0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749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8.5" customHeight="1" x14ac:dyDescent="0.45">
      <c r="A179" s="3">
        <v>45748</v>
      </c>
      <c r="B179" s="14" t="s">
        <v>803</v>
      </c>
      <c r="C179" s="9" t="s">
        <v>266</v>
      </c>
      <c r="D179" s="13" t="s">
        <v>768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45756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 t="s">
        <v>356</v>
      </c>
      <c r="AG179" s="1" t="s">
        <v>61</v>
      </c>
      <c r="AH179" s="1" t="s">
        <v>74</v>
      </c>
      <c r="AI179" s="1">
        <v>2</v>
      </c>
      <c r="AJ179" s="3">
        <v>45756</v>
      </c>
      <c r="AK179" s="3">
        <v>0</v>
      </c>
      <c r="AL179" s="3">
        <v>45747</v>
      </c>
      <c r="AM179" s="3">
        <v>45754</v>
      </c>
      <c r="AN179" s="3">
        <v>45755</v>
      </c>
      <c r="AO179" s="3">
        <v>45755</v>
      </c>
      <c r="AP179" s="3">
        <v>45751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325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84</v>
      </c>
      <c r="AA180" s="8">
        <v>49593.500000000007</v>
      </c>
      <c r="AB180" s="8">
        <v>0</v>
      </c>
      <c r="AC180" s="8">
        <v>49593.500000000007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3707.1141250000001</v>
      </c>
    </row>
    <row r="181" spans="1:56" ht="28.5" customHeight="1" x14ac:dyDescent="0.45">
      <c r="A181" s="3" t="s">
        <v>146</v>
      </c>
      <c r="B181" s="14" t="s">
        <v>146</v>
      </c>
      <c r="C181" s="9" t="s">
        <v>349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133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 t="s">
        <v>146</v>
      </c>
      <c r="B182" s="14" t="s">
        <v>146</v>
      </c>
      <c r="C182" s="9" t="s">
        <v>195</v>
      </c>
      <c r="D182" s="13" t="s">
        <v>61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 t="s">
        <v>93</v>
      </c>
      <c r="M182" s="10">
        <v>24</v>
      </c>
      <c r="N182" s="9">
        <v>37</v>
      </c>
      <c r="O182" s="9">
        <v>50</v>
      </c>
      <c r="P182" s="10">
        <v>273.84719423999996</v>
      </c>
      <c r="Q182" s="10">
        <v>0</v>
      </c>
      <c r="R182" s="10">
        <v>273.84719423999996</v>
      </c>
      <c r="S182" s="9" t="s">
        <v>133</v>
      </c>
      <c r="T182" s="12">
        <v>45777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84</v>
      </c>
      <c r="AA182" s="8">
        <v>9918.7000000000007</v>
      </c>
      <c r="AB182" s="8">
        <v>0</v>
      </c>
      <c r="AC182" s="8">
        <v>9918.7000000000007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45777</v>
      </c>
      <c r="AK182" s="3">
        <v>0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741.42282499999999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34</v>
      </c>
      <c r="G183" s="9" t="s">
        <v>60</v>
      </c>
      <c r="H183" s="9">
        <v>0</v>
      </c>
      <c r="I183" s="9">
        <v>68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89547.700000000012</v>
      </c>
      <c r="AB183" s="8">
        <v>10198.1</v>
      </c>
      <c r="AC183" s="8">
        <v>79349.600000000006</v>
      </c>
      <c r="AD183" s="8">
        <v>0</v>
      </c>
      <c r="AE183" s="8">
        <v>15436.85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8.5" customHeight="1" x14ac:dyDescent="0.45">
      <c r="A184" s="3">
        <v>45749</v>
      </c>
      <c r="B184" s="14" t="s">
        <v>804</v>
      </c>
      <c r="C184" s="9" t="s">
        <v>769</v>
      </c>
      <c r="D184" s="13" t="s">
        <v>770</v>
      </c>
      <c r="E184" s="9">
        <v>23</v>
      </c>
      <c r="F184" s="9">
        <v>35</v>
      </c>
      <c r="G184" s="9" t="s">
        <v>200</v>
      </c>
      <c r="H184" s="9">
        <v>0</v>
      </c>
      <c r="I184" s="9">
        <v>70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202</v>
      </c>
      <c r="AA184" s="8">
        <v>5099.05</v>
      </c>
      <c r="AB184" s="8">
        <v>5099.05</v>
      </c>
      <c r="AC184" s="8">
        <v>0</v>
      </c>
      <c r="AD184" s="8">
        <v>0</v>
      </c>
      <c r="AE184" s="8">
        <v>0</v>
      </c>
      <c r="AF184" s="8" t="s">
        <v>356</v>
      </c>
      <c r="AG184" s="1" t="s">
        <v>122</v>
      </c>
      <c r="AH184" s="1" t="s">
        <v>74</v>
      </c>
      <c r="AI184" s="1">
        <v>2</v>
      </c>
      <c r="AJ184" s="3">
        <v>45757</v>
      </c>
      <c r="AK184" s="3">
        <v>0</v>
      </c>
      <c r="AL184" s="3">
        <v>45748</v>
      </c>
      <c r="AM184" s="3">
        <v>45755</v>
      </c>
      <c r="AN184" s="3">
        <v>45756</v>
      </c>
      <c r="AO184" s="3">
        <v>45756</v>
      </c>
      <c r="AP184" s="3">
        <v>45752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201</v>
      </c>
      <c r="BD184" s="56">
        <v>0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23</v>
      </c>
      <c r="F185" s="9">
        <v>34</v>
      </c>
      <c r="G185" s="9" t="s">
        <v>200</v>
      </c>
      <c r="H185" s="9">
        <v>0</v>
      </c>
      <c r="I185" s="9">
        <v>68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202</v>
      </c>
      <c r="AA185" s="8">
        <v>5099.05</v>
      </c>
      <c r="AB185" s="8">
        <v>5099.05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201</v>
      </c>
      <c r="BD185" s="56">
        <v>0</v>
      </c>
    </row>
    <row r="186" spans="1:56" ht="28.5" customHeight="1" x14ac:dyDescent="0.45">
      <c r="A186" s="3">
        <v>45748</v>
      </c>
      <c r="B186" s="14" t="s">
        <v>803</v>
      </c>
      <c r="C186" s="9" t="s">
        <v>266</v>
      </c>
      <c r="D186" s="13" t="s">
        <v>585</v>
      </c>
      <c r="E186" s="9">
        <v>23</v>
      </c>
      <c r="F186" s="9">
        <v>34</v>
      </c>
      <c r="G186" s="9" t="s">
        <v>583</v>
      </c>
      <c r="H186" s="9">
        <v>0</v>
      </c>
      <c r="I186" s="9">
        <v>68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45756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584</v>
      </c>
      <c r="AA186" s="8">
        <v>9918.7000000000007</v>
      </c>
      <c r="AB186" s="8">
        <v>3443</v>
      </c>
      <c r="AC186" s="8">
        <v>6475.7000000000007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45756</v>
      </c>
      <c r="AK186" s="3">
        <v>0</v>
      </c>
      <c r="AL186" s="3">
        <v>45747</v>
      </c>
      <c r="AM186" s="3">
        <v>45754</v>
      </c>
      <c r="AN186" s="3">
        <v>45755</v>
      </c>
      <c r="AO186" s="3">
        <v>45755</v>
      </c>
      <c r="AP186" s="3">
        <v>45751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201</v>
      </c>
      <c r="BD186" s="56">
        <v>522.57459955555555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583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584</v>
      </c>
      <c r="AA187" s="8">
        <v>9918.7000000000007</v>
      </c>
      <c r="AB187" s="8">
        <v>3443</v>
      </c>
      <c r="AC187" s="8">
        <v>6475.7000000000007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201</v>
      </c>
      <c r="BD187" s="56">
        <v>0</v>
      </c>
    </row>
    <row r="188" spans="1:56" ht="28.5" customHeight="1" x14ac:dyDescent="0.45">
      <c r="A188" s="3">
        <v>45749</v>
      </c>
      <c r="B188" s="14" t="s">
        <v>771</v>
      </c>
      <c r="C188" s="9" t="s">
        <v>772</v>
      </c>
      <c r="D188" s="13" t="s">
        <v>773</v>
      </c>
      <c r="E188" s="9">
        <v>23</v>
      </c>
      <c r="F188" s="9">
        <v>37</v>
      </c>
      <c r="G188" s="9" t="s">
        <v>60</v>
      </c>
      <c r="H188" s="9" t="s">
        <v>66</v>
      </c>
      <c r="I188" s="9">
        <v>115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80</v>
      </c>
      <c r="P188" s="10">
        <v>378.94530662399995</v>
      </c>
      <c r="Q188" s="10">
        <v>0</v>
      </c>
      <c r="R188" s="10">
        <v>378.94530662399995</v>
      </c>
      <c r="S188" s="9" t="s">
        <v>71</v>
      </c>
      <c r="T188" s="12">
        <v>45770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314</v>
      </c>
      <c r="AA188" s="8">
        <v>8605.52</v>
      </c>
      <c r="AB188" s="8">
        <v>1390</v>
      </c>
      <c r="AC188" s="8">
        <v>7215.52</v>
      </c>
      <c r="AD188" s="8">
        <v>0</v>
      </c>
      <c r="AE188" s="8">
        <v>8605.52</v>
      </c>
      <c r="AF188" s="8" t="s">
        <v>356</v>
      </c>
      <c r="AG188" s="1" t="s">
        <v>122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636.16834666666659</v>
      </c>
    </row>
    <row r="189" spans="1:56" ht="28.5" customHeight="1" x14ac:dyDescent="0.45">
      <c r="A189" s="3">
        <v>45749</v>
      </c>
      <c r="B189" s="14" t="s">
        <v>805</v>
      </c>
      <c r="C189" s="9" t="s">
        <v>774</v>
      </c>
      <c r="D189" s="13" t="s">
        <v>775</v>
      </c>
      <c r="E189" s="9">
        <v>23</v>
      </c>
      <c r="F189" s="9">
        <v>35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45757</v>
      </c>
      <c r="U189" s="11">
        <v>4000</v>
      </c>
      <c r="V189" s="10">
        <v>0</v>
      </c>
      <c r="W189" s="10">
        <v>4000</v>
      </c>
      <c r="X189" s="10">
        <v>0</v>
      </c>
      <c r="Y189" s="10">
        <v>4200</v>
      </c>
      <c r="Z189" s="9" t="s">
        <v>314</v>
      </c>
      <c r="AA189" s="8">
        <v>4079.24</v>
      </c>
      <c r="AB189" s="8">
        <v>0</v>
      </c>
      <c r="AC189" s="8">
        <v>4079.24</v>
      </c>
      <c r="AD189" s="8">
        <v>0</v>
      </c>
      <c r="AE189" s="8">
        <v>0</v>
      </c>
      <c r="AF189" s="8" t="s">
        <v>356</v>
      </c>
      <c r="AG189" s="1" t="s">
        <v>122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359.65299333333337</v>
      </c>
    </row>
    <row r="190" spans="1:56" ht="28.5" customHeight="1" x14ac:dyDescent="0.45">
      <c r="A190" s="3">
        <v>45727</v>
      </c>
      <c r="B190" s="14" t="s">
        <v>590</v>
      </c>
      <c r="C190" s="9" t="s">
        <v>115</v>
      </c>
      <c r="D190" s="13" t="s">
        <v>59</v>
      </c>
      <c r="E190" s="9">
        <v>23</v>
      </c>
      <c r="F190" s="9">
        <v>40</v>
      </c>
      <c r="G190" s="9" t="s">
        <v>60</v>
      </c>
      <c r="H190" s="9" t="s">
        <v>66</v>
      </c>
      <c r="I190" s="9">
        <v>125</v>
      </c>
      <c r="J190" s="9" t="s">
        <v>57</v>
      </c>
      <c r="K190" s="9">
        <v>5</v>
      </c>
      <c r="L190" s="9" t="s">
        <v>254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1000</v>
      </c>
      <c r="V190" s="10">
        <v>0</v>
      </c>
      <c r="W190" s="10">
        <v>1000</v>
      </c>
      <c r="X190" s="10">
        <v>0</v>
      </c>
      <c r="Y190" s="10">
        <v>0</v>
      </c>
      <c r="Z190" s="9" t="s">
        <v>314</v>
      </c>
      <c r="AA190" s="8">
        <v>1159.5100000000002</v>
      </c>
      <c r="AB190" s="8">
        <v>1159.5100000000002</v>
      </c>
      <c r="AC190" s="8">
        <v>0</v>
      </c>
      <c r="AD190" s="8">
        <v>0</v>
      </c>
      <c r="AE190" s="8">
        <v>1159.5100000000002</v>
      </c>
      <c r="AF190" s="8" t="s">
        <v>320</v>
      </c>
      <c r="AG190" s="1" t="s">
        <v>122</v>
      </c>
      <c r="AH190" s="1" t="s">
        <v>164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159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85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314</v>
      </c>
      <c r="AA191" s="8">
        <v>1159.5100000000002</v>
      </c>
      <c r="AB191" s="8">
        <v>1159.5100000000002</v>
      </c>
      <c r="AC191" s="8">
        <v>0</v>
      </c>
      <c r="AD191" s="8">
        <v>0</v>
      </c>
      <c r="AE191" s="8">
        <v>1159.5100000000002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315</v>
      </c>
      <c r="BD191" s="56">
        <v>0</v>
      </c>
    </row>
    <row r="192" spans="1:56" ht="28.5" customHeight="1" x14ac:dyDescent="0.45">
      <c r="A192" s="3">
        <v>45601</v>
      </c>
      <c r="B192" s="14" t="s">
        <v>242</v>
      </c>
      <c r="C192" s="9" t="s">
        <v>94</v>
      </c>
      <c r="D192" s="13" t="s">
        <v>158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3256.5612287999998</v>
      </c>
      <c r="R192" s="10">
        <v>0</v>
      </c>
      <c r="S192" s="9" t="s">
        <v>100</v>
      </c>
      <c r="T192" s="12">
        <v>45797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407</v>
      </c>
      <c r="AA192" s="8">
        <v>107569.00000000001</v>
      </c>
      <c r="AB192" s="8">
        <v>0</v>
      </c>
      <c r="AC192" s="8">
        <v>107569.00000000001</v>
      </c>
      <c r="AD192" s="8">
        <v>0</v>
      </c>
      <c r="AE192" s="8">
        <v>0</v>
      </c>
      <c r="AF192" s="8" t="s">
        <v>408</v>
      </c>
      <c r="AG192" s="1" t="s">
        <v>123</v>
      </c>
      <c r="AH192" s="1" t="s">
        <v>72</v>
      </c>
      <c r="AI192" s="1">
        <v>3</v>
      </c>
      <c r="AJ192" s="3">
        <v>45797</v>
      </c>
      <c r="AK192" s="3">
        <v>0</v>
      </c>
      <c r="AL192" s="3">
        <v>45787</v>
      </c>
      <c r="AM192" s="3">
        <v>45794</v>
      </c>
      <c r="AN192" s="3">
        <v>45795</v>
      </c>
      <c r="AO192" s="3">
        <v>45795</v>
      </c>
      <c r="AP192" s="3">
        <v>45792</v>
      </c>
      <c r="AQ192" s="3">
        <v>45796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491</v>
      </c>
      <c r="AZ192" s="2">
        <v>0</v>
      </c>
      <c r="BA192" s="2">
        <v>0</v>
      </c>
      <c r="BB192" s="2">
        <v>0</v>
      </c>
      <c r="BC192" s="1" t="s">
        <v>120</v>
      </c>
      <c r="BD192" s="56">
        <v>13779.977343611114</v>
      </c>
    </row>
    <row r="193" spans="1:56" ht="28.5" customHeight="1" x14ac:dyDescent="0.45">
      <c r="A193" s="3">
        <v>45601</v>
      </c>
      <c r="B193" s="14" t="s">
        <v>242</v>
      </c>
      <c r="C193" s="9" t="s">
        <v>94</v>
      </c>
      <c r="D193" s="13" t="s">
        <v>158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264</v>
      </c>
      <c r="R193" s="10">
        <v>6249.1224575999995</v>
      </c>
      <c r="S193" s="9" t="s">
        <v>100</v>
      </c>
      <c r="T193" s="12">
        <v>45828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407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408</v>
      </c>
      <c r="AG193" s="1" t="s">
        <v>123</v>
      </c>
      <c r="AH193" s="1" t="s">
        <v>72</v>
      </c>
      <c r="AI193" s="1">
        <v>3</v>
      </c>
      <c r="AJ193" s="3">
        <v>45828</v>
      </c>
      <c r="AK193" s="3">
        <v>0</v>
      </c>
      <c r="AL193" s="3">
        <v>45818</v>
      </c>
      <c r="AM193" s="3">
        <v>45825</v>
      </c>
      <c r="AN193" s="3">
        <v>45826</v>
      </c>
      <c r="AO193" s="3">
        <v>45826</v>
      </c>
      <c r="AP193" s="3">
        <v>45823</v>
      </c>
      <c r="AQ193" s="3">
        <v>45827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491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242</v>
      </c>
      <c r="C194" s="9" t="s">
        <v>94</v>
      </c>
      <c r="D194" s="13" t="s">
        <v>158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6513.1224575999995</v>
      </c>
      <c r="Q194" s="10">
        <v>0</v>
      </c>
      <c r="R194" s="10">
        <v>6513.1224575999995</v>
      </c>
      <c r="S194" s="9" t="s">
        <v>100</v>
      </c>
      <c r="T194" s="12">
        <v>45858</v>
      </c>
      <c r="U194" s="11">
        <v>200000</v>
      </c>
      <c r="V194" s="10">
        <v>0</v>
      </c>
      <c r="W194" s="10">
        <v>200000</v>
      </c>
      <c r="X194" s="10">
        <v>0</v>
      </c>
      <c r="Y194" s="10">
        <v>210000</v>
      </c>
      <c r="Z194" s="9" t="s">
        <v>101</v>
      </c>
      <c r="AA194" s="8">
        <v>215138.00000000003</v>
      </c>
      <c r="AB194" s="8">
        <v>0</v>
      </c>
      <c r="AC194" s="8">
        <v>215138.00000000003</v>
      </c>
      <c r="AD194" s="8">
        <v>0</v>
      </c>
      <c r="AE194" s="8">
        <v>0</v>
      </c>
      <c r="AF194" s="8" t="s">
        <v>408</v>
      </c>
      <c r="AG194" s="1" t="s">
        <v>123</v>
      </c>
      <c r="AH194" s="1" t="s">
        <v>72</v>
      </c>
      <c r="AI194" s="1">
        <v>3</v>
      </c>
      <c r="AJ194" s="3">
        <v>45858</v>
      </c>
      <c r="AK194" s="3">
        <v>0</v>
      </c>
      <c r="AL194" s="3">
        <v>45848</v>
      </c>
      <c r="AM194" s="3">
        <v>45855</v>
      </c>
      <c r="AN194" s="3">
        <v>45856</v>
      </c>
      <c r="AO194" s="3">
        <v>45856</v>
      </c>
      <c r="AP194" s="3">
        <v>45853</v>
      </c>
      <c r="AQ194" s="3">
        <v>45857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27559.954687222227</v>
      </c>
    </row>
    <row r="195" spans="1:56" ht="28.5" customHeight="1" x14ac:dyDescent="0.45">
      <c r="A195" s="3">
        <v>45601</v>
      </c>
      <c r="B195" s="14" t="s">
        <v>242</v>
      </c>
      <c r="C195" s="9" t="s">
        <v>94</v>
      </c>
      <c r="D195" s="13" t="s">
        <v>110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4884.8418431999999</v>
      </c>
      <c r="Q195" s="10">
        <v>0</v>
      </c>
      <c r="R195" s="10">
        <v>4884.8418431999999</v>
      </c>
      <c r="S195" s="9" t="s">
        <v>100</v>
      </c>
      <c r="T195" s="12">
        <v>45858</v>
      </c>
      <c r="U195" s="11">
        <v>150000</v>
      </c>
      <c r="V195" s="10">
        <v>0</v>
      </c>
      <c r="W195" s="10">
        <v>150000</v>
      </c>
      <c r="X195" s="10">
        <v>0</v>
      </c>
      <c r="Y195" s="10">
        <v>157500</v>
      </c>
      <c r="Z195" s="9" t="s">
        <v>407</v>
      </c>
      <c r="AA195" s="8">
        <v>161353.5</v>
      </c>
      <c r="AB195" s="8">
        <v>0</v>
      </c>
      <c r="AC195" s="8">
        <v>161353.5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45858</v>
      </c>
      <c r="AK195" s="3">
        <v>0</v>
      </c>
      <c r="AL195" s="3">
        <v>45848</v>
      </c>
      <c r="AM195" s="3">
        <v>45855</v>
      </c>
      <c r="AN195" s="3">
        <v>45856</v>
      </c>
      <c r="AO195" s="3">
        <v>45856</v>
      </c>
      <c r="AP195" s="3">
        <v>45853</v>
      </c>
      <c r="AQ195" s="3">
        <v>45857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20669.966015416667</v>
      </c>
    </row>
    <row r="196" spans="1:56" ht="28.5" customHeight="1" x14ac:dyDescent="0.45">
      <c r="A196" s="3">
        <v>45601</v>
      </c>
      <c r="B196" s="14" t="s">
        <v>242</v>
      </c>
      <c r="C196" s="9" t="s">
        <v>94</v>
      </c>
      <c r="D196" s="13" t="s">
        <v>158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6513.1224575999995</v>
      </c>
      <c r="Q196" s="10">
        <v>0</v>
      </c>
      <c r="R196" s="10">
        <v>6513.1224575999995</v>
      </c>
      <c r="S196" s="9" t="s">
        <v>100</v>
      </c>
      <c r="T196" s="12">
        <v>45889</v>
      </c>
      <c r="U196" s="11">
        <v>200000</v>
      </c>
      <c r="V196" s="10">
        <v>0</v>
      </c>
      <c r="W196" s="10">
        <v>200000</v>
      </c>
      <c r="X196" s="10">
        <v>0</v>
      </c>
      <c r="Y196" s="10">
        <v>210000</v>
      </c>
      <c r="Z196" s="9" t="s">
        <v>101</v>
      </c>
      <c r="AA196" s="8">
        <v>215138.00000000003</v>
      </c>
      <c r="AB196" s="8">
        <v>0</v>
      </c>
      <c r="AC196" s="8">
        <v>215138.00000000003</v>
      </c>
      <c r="AD196" s="8">
        <v>0</v>
      </c>
      <c r="AE196" s="8">
        <v>0</v>
      </c>
      <c r="AF196" s="8" t="s">
        <v>408</v>
      </c>
      <c r="AG196" s="1" t="s">
        <v>122</v>
      </c>
      <c r="AH196" s="1" t="s">
        <v>72</v>
      </c>
      <c r="AI196" s="1">
        <v>3</v>
      </c>
      <c r="AJ196" s="3">
        <v>45889</v>
      </c>
      <c r="AK196" s="3">
        <v>0</v>
      </c>
      <c r="AL196" s="3">
        <v>45879</v>
      </c>
      <c r="AM196" s="3">
        <v>45886</v>
      </c>
      <c r="AN196" s="3">
        <v>45887</v>
      </c>
      <c r="AO196" s="3">
        <v>45887</v>
      </c>
      <c r="AP196" s="3">
        <v>45884</v>
      </c>
      <c r="AQ196" s="3">
        <v>45888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27559.954687222227</v>
      </c>
    </row>
    <row r="197" spans="1:56" ht="28.5" customHeight="1" x14ac:dyDescent="0.45">
      <c r="A197" s="3">
        <v>45601</v>
      </c>
      <c r="B197" s="14" t="s">
        <v>242</v>
      </c>
      <c r="C197" s="9" t="s">
        <v>94</v>
      </c>
      <c r="D197" s="13" t="s">
        <v>158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3461.0081427440637</v>
      </c>
      <c r="Q197" s="10">
        <v>0</v>
      </c>
      <c r="R197" s="10">
        <v>3461.0081427440637</v>
      </c>
      <c r="S197" s="9" t="s">
        <v>100</v>
      </c>
      <c r="T197" s="12" t="s">
        <v>63</v>
      </c>
      <c r="U197" s="11">
        <v>106278</v>
      </c>
      <c r="V197" s="10">
        <v>0</v>
      </c>
      <c r="W197" s="10">
        <v>106278</v>
      </c>
      <c r="X197" s="10">
        <v>0</v>
      </c>
      <c r="Y197" s="10">
        <v>111591.90000000001</v>
      </c>
      <c r="Z197" s="9" t="s">
        <v>101</v>
      </c>
      <c r="AA197" s="8">
        <v>114322.18182000001</v>
      </c>
      <c r="AB197" s="8">
        <v>0</v>
      </c>
      <c r="AC197" s="8">
        <v>114322.18182000001</v>
      </c>
      <c r="AD197" s="8">
        <v>0</v>
      </c>
      <c r="AE197" s="8">
        <v>0</v>
      </c>
      <c r="AF197" s="8" t="s">
        <v>408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14645.084321243019</v>
      </c>
    </row>
    <row r="198" spans="1:56" ht="28.5" customHeight="1" x14ac:dyDescent="0.45">
      <c r="A198" s="3">
        <v>45601</v>
      </c>
      <c r="B198" s="14" t="s">
        <v>242</v>
      </c>
      <c r="C198" s="9" t="s">
        <v>94</v>
      </c>
      <c r="D198" s="13" t="s">
        <v>158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40</v>
      </c>
      <c r="O198" s="9">
        <v>55</v>
      </c>
      <c r="P198" s="10">
        <v>0</v>
      </c>
      <c r="Q198" s="10">
        <v>0</v>
      </c>
      <c r="R198" s="10">
        <v>0</v>
      </c>
      <c r="S198" s="9" t="s">
        <v>100</v>
      </c>
      <c r="T198" s="12" t="s">
        <v>142</v>
      </c>
      <c r="U198" s="11">
        <v>10000</v>
      </c>
      <c r="V198" s="10">
        <v>12607</v>
      </c>
      <c r="W198" s="10">
        <v>0</v>
      </c>
      <c r="X198" s="10">
        <v>56730</v>
      </c>
      <c r="Y198" s="10">
        <v>0</v>
      </c>
      <c r="Z198" s="9" t="s">
        <v>407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 t="s">
        <v>142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420</v>
      </c>
      <c r="AZ198" s="2">
        <v>0</v>
      </c>
      <c r="BA198" s="2">
        <v>0</v>
      </c>
      <c r="BB198" s="2">
        <v>0</v>
      </c>
      <c r="BC198" s="1" t="s">
        <v>120</v>
      </c>
      <c r="BD198" s="56">
        <v>0</v>
      </c>
    </row>
    <row r="199" spans="1:56" ht="28.5" customHeight="1" x14ac:dyDescent="0.45">
      <c r="A199" s="3">
        <v>45601</v>
      </c>
      <c r="B199" s="14" t="s">
        <v>242</v>
      </c>
      <c r="C199" s="9" t="s">
        <v>94</v>
      </c>
      <c r="D199" s="13" t="s">
        <v>110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 t="s">
        <v>142</v>
      </c>
      <c r="U199" s="11">
        <v>7920</v>
      </c>
      <c r="V199" s="10">
        <v>7920</v>
      </c>
      <c r="W199" s="10">
        <v>0</v>
      </c>
      <c r="X199" s="10">
        <v>12600</v>
      </c>
      <c r="Y199" s="10">
        <v>0</v>
      </c>
      <c r="Z199" s="9" t="s">
        <v>407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 t="s">
        <v>142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101</v>
      </c>
      <c r="AA200" s="8">
        <v>1028658.6818200002</v>
      </c>
      <c r="AB200" s="8">
        <v>0</v>
      </c>
      <c r="AC200" s="8">
        <v>1028658.6818200002</v>
      </c>
      <c r="AD200" s="8">
        <v>0</v>
      </c>
      <c r="AE200" s="8">
        <v>0</v>
      </c>
      <c r="AF200" s="8" t="s">
        <v>58</v>
      </c>
      <c r="AG200" s="1" t="s">
        <v>122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121</v>
      </c>
      <c r="BD200" s="56">
        <v>0</v>
      </c>
    </row>
    <row r="201" spans="1:56" ht="28.5" customHeight="1" x14ac:dyDescent="0.45">
      <c r="A201" s="3">
        <v>45738</v>
      </c>
      <c r="B201" s="14" t="s">
        <v>713</v>
      </c>
      <c r="C201" s="9" t="s">
        <v>150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133</v>
      </c>
      <c r="T201" s="12">
        <v>45752</v>
      </c>
      <c r="U201" s="11">
        <v>4563</v>
      </c>
      <c r="V201" s="10">
        <v>0</v>
      </c>
      <c r="W201" s="10">
        <v>4563</v>
      </c>
      <c r="X201" s="10">
        <v>0</v>
      </c>
      <c r="Y201" s="10">
        <v>0</v>
      </c>
      <c r="Z201" s="9" t="s">
        <v>85</v>
      </c>
      <c r="AA201" s="8">
        <v>5163.3539099999998</v>
      </c>
      <c r="AB201" s="8">
        <v>3065</v>
      </c>
      <c r="AC201" s="8">
        <v>2098.3539099999998</v>
      </c>
      <c r="AD201" s="8">
        <v>0</v>
      </c>
      <c r="AE201" s="8">
        <v>0</v>
      </c>
      <c r="AF201" s="8">
        <v>0</v>
      </c>
      <c r="AG201" s="1" t="s">
        <v>125</v>
      </c>
      <c r="AH201" s="1" t="s">
        <v>77</v>
      </c>
      <c r="AI201" s="1">
        <v>1</v>
      </c>
      <c r="AJ201" s="3">
        <v>45752</v>
      </c>
      <c r="AK201" s="3">
        <v>0</v>
      </c>
      <c r="AL201" s="3">
        <v>0</v>
      </c>
      <c r="AM201" s="3">
        <v>0</v>
      </c>
      <c r="AN201" s="3">
        <v>0</v>
      </c>
      <c r="AO201" s="3">
        <v>45751</v>
      </c>
      <c r="AP201" s="3">
        <v>45747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169.43042071077772</v>
      </c>
    </row>
    <row r="202" spans="1:56" ht="28.5" customHeight="1" x14ac:dyDescent="0.45">
      <c r="A202" s="3">
        <v>45747</v>
      </c>
      <c r="B202" s="14" t="s">
        <v>138</v>
      </c>
      <c r="C202" s="9" t="s">
        <v>207</v>
      </c>
      <c r="D202" s="13" t="s">
        <v>776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114.57174504959998</v>
      </c>
      <c r="Q202" s="10">
        <v>0</v>
      </c>
      <c r="R202" s="10">
        <v>114.57174504959998</v>
      </c>
      <c r="S202" s="9" t="s">
        <v>220</v>
      </c>
      <c r="T202" s="12">
        <v>45755</v>
      </c>
      <c r="U202" s="11">
        <v>4000</v>
      </c>
      <c r="V202" s="10">
        <v>0</v>
      </c>
      <c r="W202" s="10">
        <v>4000</v>
      </c>
      <c r="X202" s="10">
        <v>0</v>
      </c>
      <c r="Y202" s="10">
        <v>4200</v>
      </c>
      <c r="Z202" s="9" t="s">
        <v>85</v>
      </c>
      <c r="AA202" s="8">
        <v>4749.8</v>
      </c>
      <c r="AB202" s="8">
        <v>0</v>
      </c>
      <c r="AC202" s="8">
        <v>4749.8</v>
      </c>
      <c r="AD202" s="8">
        <v>0</v>
      </c>
      <c r="AE202" s="8">
        <v>0</v>
      </c>
      <c r="AF202" s="8">
        <v>0</v>
      </c>
      <c r="AG202" s="1" t="s">
        <v>61</v>
      </c>
      <c r="AH202" s="1" t="s">
        <v>72</v>
      </c>
      <c r="AI202" s="1">
        <v>3</v>
      </c>
      <c r="AJ202" s="3">
        <v>45755</v>
      </c>
      <c r="AK202" s="3">
        <v>0</v>
      </c>
      <c r="AL202" s="3">
        <v>45745</v>
      </c>
      <c r="AM202" s="3">
        <v>45752</v>
      </c>
      <c r="AN202" s="3">
        <v>45753</v>
      </c>
      <c r="AO202" s="3">
        <v>45753</v>
      </c>
      <c r="AP202" s="3">
        <v>45750</v>
      </c>
      <c r="AQ202" s="3">
        <v>45754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383.51996222222226</v>
      </c>
    </row>
    <row r="203" spans="1:56" ht="28.5" customHeight="1" x14ac:dyDescent="0.45">
      <c r="A203" s="3">
        <v>45743</v>
      </c>
      <c r="B203" s="14" t="s">
        <v>747</v>
      </c>
      <c r="C203" s="9" t="s">
        <v>207</v>
      </c>
      <c r="D203" s="13" t="s">
        <v>750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114.57174504959998</v>
      </c>
      <c r="Q203" s="10">
        <v>0</v>
      </c>
      <c r="R203" s="10">
        <v>114.57174504959998</v>
      </c>
      <c r="S203" s="9" t="s">
        <v>220</v>
      </c>
      <c r="T203" s="12" t="s">
        <v>63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85</v>
      </c>
      <c r="AA203" s="8">
        <v>4749.8</v>
      </c>
      <c r="AB203" s="8">
        <v>0</v>
      </c>
      <c r="AC203" s="8">
        <v>4749.8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751</v>
      </c>
      <c r="AZ203" s="2">
        <v>0</v>
      </c>
      <c r="BA203" s="2">
        <v>0</v>
      </c>
      <c r="BB203" s="2">
        <v>0</v>
      </c>
      <c r="BC203" s="1" t="s">
        <v>105</v>
      </c>
      <c r="BD203" s="56">
        <v>383.51996222222226</v>
      </c>
    </row>
    <row r="204" spans="1:56" ht="28.5" customHeight="1" x14ac:dyDescent="0.45">
      <c r="A204" s="3" t="s">
        <v>146</v>
      </c>
      <c r="B204" s="14" t="s">
        <v>146</v>
      </c>
      <c r="C204" s="9" t="s">
        <v>153</v>
      </c>
      <c r="D204" s="13" t="s">
        <v>59</v>
      </c>
      <c r="E204" s="9">
        <v>26</v>
      </c>
      <c r="F204" s="9">
        <v>42</v>
      </c>
      <c r="G204" s="9" t="s">
        <v>60</v>
      </c>
      <c r="H204" s="9">
        <v>0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40000</v>
      </c>
      <c r="V204" s="10">
        <v>0</v>
      </c>
      <c r="W204" s="10">
        <v>40000</v>
      </c>
      <c r="X204" s="10">
        <v>0</v>
      </c>
      <c r="Y204" s="10">
        <v>0</v>
      </c>
      <c r="Z204" s="9" t="s">
        <v>85</v>
      </c>
      <c r="AA204" s="8">
        <v>48615.600000000006</v>
      </c>
      <c r="AB204" s="8">
        <v>0</v>
      </c>
      <c r="AC204" s="8">
        <v>48615.600000000006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3925.4396133333335</v>
      </c>
    </row>
    <row r="205" spans="1:56" ht="28.5" customHeight="1" x14ac:dyDescent="0.45">
      <c r="A205" s="3" t="s">
        <v>146</v>
      </c>
      <c r="B205" s="14" t="s">
        <v>146</v>
      </c>
      <c r="C205" s="9" t="s">
        <v>207</v>
      </c>
      <c r="D205" s="13" t="s">
        <v>61</v>
      </c>
      <c r="E205" s="9">
        <v>26</v>
      </c>
      <c r="F205" s="9">
        <v>41</v>
      </c>
      <c r="G205" s="9" t="s">
        <v>60</v>
      </c>
      <c r="H205" s="9">
        <v>0</v>
      </c>
      <c r="I205" s="9">
        <v>97</v>
      </c>
      <c r="J205" s="9" t="s">
        <v>57</v>
      </c>
      <c r="K205" s="9">
        <v>5</v>
      </c>
      <c r="L205" s="9" t="s">
        <v>92</v>
      </c>
      <c r="M205" s="10">
        <v>27</v>
      </c>
      <c r="N205" s="9">
        <v>43</v>
      </c>
      <c r="O205" s="9">
        <v>40</v>
      </c>
      <c r="P205" s="10">
        <v>286.42936262399996</v>
      </c>
      <c r="Q205" s="10">
        <v>0</v>
      </c>
      <c r="R205" s="10">
        <v>286.42936262399996</v>
      </c>
      <c r="S205" s="9" t="s">
        <v>220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85</v>
      </c>
      <c r="AA205" s="8">
        <v>11874.499999999998</v>
      </c>
      <c r="AB205" s="8">
        <v>0</v>
      </c>
      <c r="AC205" s="8">
        <v>11874.499999999998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958.79990555555537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75153.053910000002</v>
      </c>
      <c r="AB206" s="8">
        <v>3065</v>
      </c>
      <c r="AC206" s="8">
        <v>72088.053910000002</v>
      </c>
      <c r="AD206" s="8">
        <v>0</v>
      </c>
      <c r="AE206" s="8">
        <v>0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0</v>
      </c>
      <c r="B207" s="14" t="s">
        <v>138</v>
      </c>
      <c r="C207" s="9" t="s">
        <v>229</v>
      </c>
      <c r="D207" s="13" t="s">
        <v>806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214</v>
      </c>
      <c r="T207" s="12">
        <v>45766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166</v>
      </c>
      <c r="AA207" s="8">
        <v>12433.3</v>
      </c>
      <c r="AB207" s="8">
        <v>0</v>
      </c>
      <c r="AC207" s="8">
        <v>12433.3</v>
      </c>
      <c r="AD207" s="8">
        <v>0</v>
      </c>
      <c r="AE207" s="8">
        <v>12433.3</v>
      </c>
      <c r="AF207" s="8">
        <v>0</v>
      </c>
      <c r="AG207" s="1" t="s">
        <v>122</v>
      </c>
      <c r="AH207" s="1" t="s">
        <v>68</v>
      </c>
      <c r="AI207" s="1">
        <v>4</v>
      </c>
      <c r="AJ207" s="3">
        <v>45766</v>
      </c>
      <c r="AK207" s="3">
        <v>45762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1117.0629311111111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166</v>
      </c>
      <c r="AA208" s="8">
        <v>12433.3</v>
      </c>
      <c r="AB208" s="8">
        <v>0</v>
      </c>
      <c r="AC208" s="8">
        <v>12433.3</v>
      </c>
      <c r="AD208" s="8">
        <v>0</v>
      </c>
      <c r="AE208" s="8">
        <v>12433.3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113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45777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257</v>
      </c>
      <c r="AA209" s="8">
        <v>12433.3</v>
      </c>
      <c r="AB209" s="8">
        <v>8278</v>
      </c>
      <c r="AC209" s="8">
        <v>4155.2999999999993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77</v>
      </c>
      <c r="AI209" s="1">
        <v>1</v>
      </c>
      <c r="AJ209" s="3">
        <v>45777</v>
      </c>
      <c r="AK209" s="3">
        <v>0</v>
      </c>
      <c r="AL209" s="3">
        <v>0</v>
      </c>
      <c r="AM209" s="3">
        <v>0</v>
      </c>
      <c r="AN209" s="3">
        <v>0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412.94448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257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257</v>
      </c>
      <c r="AA211" s="8">
        <v>37299.899999999994</v>
      </c>
      <c r="AB211" s="8">
        <v>8278</v>
      </c>
      <c r="AC211" s="8">
        <v>29021.899999999998</v>
      </c>
      <c r="AD211" s="8">
        <v>0</v>
      </c>
      <c r="AE211" s="8">
        <v>0</v>
      </c>
      <c r="AF211" s="8" t="s">
        <v>58</v>
      </c>
      <c r="AG211" s="1" t="s">
        <v>123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258</v>
      </c>
      <c r="BD211" s="56">
        <v>0</v>
      </c>
    </row>
    <row r="212" spans="1:56" ht="28.5" customHeight="1" x14ac:dyDescent="0.45">
      <c r="A212" s="3">
        <v>45731</v>
      </c>
      <c r="B212" s="14" t="s">
        <v>660</v>
      </c>
      <c r="C212" s="9" t="s">
        <v>113</v>
      </c>
      <c r="D212" s="13" t="s">
        <v>59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45751</v>
      </c>
      <c r="U212" s="11">
        <v>20000</v>
      </c>
      <c r="V212" s="10">
        <v>2100</v>
      </c>
      <c r="W212" s="10">
        <v>17900</v>
      </c>
      <c r="X212" s="10">
        <v>0</v>
      </c>
      <c r="Y212" s="10">
        <v>0</v>
      </c>
      <c r="Z212" s="9" t="s">
        <v>89</v>
      </c>
      <c r="AA212" s="8">
        <v>22255.607</v>
      </c>
      <c r="AB212" s="8">
        <v>22255.607</v>
      </c>
      <c r="AC212" s="8">
        <v>0</v>
      </c>
      <c r="AD212" s="8">
        <v>22255.607</v>
      </c>
      <c r="AE212" s="8">
        <v>0</v>
      </c>
      <c r="AF212" s="8" t="s">
        <v>302</v>
      </c>
      <c r="AG212" s="1" t="s">
        <v>123</v>
      </c>
      <c r="AH212" s="1" t="s">
        <v>164</v>
      </c>
      <c r="AI212" s="1">
        <v>2</v>
      </c>
      <c r="AJ212" s="3">
        <v>45751</v>
      </c>
      <c r="AK212" s="3">
        <v>45749</v>
      </c>
      <c r="AL212" s="3">
        <v>0</v>
      </c>
      <c r="AM212" s="3">
        <v>0</v>
      </c>
      <c r="AN212" s="3">
        <v>0</v>
      </c>
      <c r="AO212" s="3">
        <v>45750</v>
      </c>
      <c r="AP212" s="3">
        <v>45746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492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45">
      <c r="A213" s="3">
        <v>45744</v>
      </c>
      <c r="B213" s="14" t="s">
        <v>777</v>
      </c>
      <c r="C213" s="9" t="s">
        <v>113</v>
      </c>
      <c r="D213" s="13" t="s">
        <v>59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150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>
        <v>45765</v>
      </c>
      <c r="U213" s="11">
        <v>11000</v>
      </c>
      <c r="V213" s="10">
        <v>0</v>
      </c>
      <c r="W213" s="10">
        <v>11000</v>
      </c>
      <c r="X213" s="10">
        <v>0</v>
      </c>
      <c r="Y213" s="10">
        <v>0</v>
      </c>
      <c r="Z213" s="9" t="s">
        <v>89</v>
      </c>
      <c r="AA213" s="8">
        <v>13676.630000000001</v>
      </c>
      <c r="AB213" s="8">
        <v>13676.630000000001</v>
      </c>
      <c r="AC213" s="8">
        <v>0</v>
      </c>
      <c r="AD213" s="8">
        <v>0</v>
      </c>
      <c r="AE213" s="8">
        <v>13676.630000000001</v>
      </c>
      <c r="AF213" s="8" t="s">
        <v>320</v>
      </c>
      <c r="AG213" s="1" t="s">
        <v>123</v>
      </c>
      <c r="AH213" s="1" t="s">
        <v>164</v>
      </c>
      <c r="AI213" s="1">
        <v>2</v>
      </c>
      <c r="AJ213" s="3">
        <v>45765</v>
      </c>
      <c r="AK213" s="3">
        <v>45763</v>
      </c>
      <c r="AL213" s="3">
        <v>0</v>
      </c>
      <c r="AM213" s="3">
        <v>0</v>
      </c>
      <c r="AN213" s="3">
        <v>0</v>
      </c>
      <c r="AO213" s="3">
        <v>45764</v>
      </c>
      <c r="AP213" s="3">
        <v>45760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492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45">
      <c r="A214" s="3">
        <v>45723</v>
      </c>
      <c r="B214" s="14" t="s">
        <v>549</v>
      </c>
      <c r="C214" s="9" t="s">
        <v>113</v>
      </c>
      <c r="D214" s="13" t="s">
        <v>160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45772</v>
      </c>
      <c r="U214" s="11">
        <v>30000</v>
      </c>
      <c r="V214" s="10">
        <v>3848</v>
      </c>
      <c r="W214" s="10">
        <v>26152</v>
      </c>
      <c r="X214" s="10">
        <v>0</v>
      </c>
      <c r="Y214" s="10">
        <v>27459.600000000002</v>
      </c>
      <c r="Z214" s="9" t="s">
        <v>89</v>
      </c>
      <c r="AA214" s="8">
        <v>32515.566159999998</v>
      </c>
      <c r="AB214" s="8">
        <v>19420</v>
      </c>
      <c r="AC214" s="8">
        <v>13095.566159999998</v>
      </c>
      <c r="AD214" s="8">
        <v>0</v>
      </c>
      <c r="AE214" s="8">
        <v>32515.566159999998</v>
      </c>
      <c r="AF214" s="8" t="s">
        <v>320</v>
      </c>
      <c r="AG214" s="1" t="s">
        <v>61</v>
      </c>
      <c r="AH214" s="1" t="s">
        <v>68</v>
      </c>
      <c r="AI214" s="1">
        <v>4</v>
      </c>
      <c r="AJ214" s="3">
        <v>45772</v>
      </c>
      <c r="AK214" s="3">
        <v>45768</v>
      </c>
      <c r="AL214" s="3">
        <v>45762</v>
      </c>
      <c r="AM214" s="3">
        <v>45769</v>
      </c>
      <c r="AN214" s="3">
        <v>45770</v>
      </c>
      <c r="AO214" s="3">
        <v>45770</v>
      </c>
      <c r="AP214" s="3">
        <v>45767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1350.5893899680002</v>
      </c>
    </row>
    <row r="215" spans="1:56" ht="28.5" customHeight="1" x14ac:dyDescent="0.45">
      <c r="A215" s="3">
        <v>45723</v>
      </c>
      <c r="B215" s="14" t="s">
        <v>550</v>
      </c>
      <c r="C215" s="9" t="s">
        <v>113</v>
      </c>
      <c r="D215" s="13" t="s">
        <v>160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45775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89</v>
      </c>
      <c r="AA215" s="8">
        <v>37299.899999999994</v>
      </c>
      <c r="AB215" s="8">
        <v>0</v>
      </c>
      <c r="AC215" s="8">
        <v>37299.899999999994</v>
      </c>
      <c r="AD215" s="8">
        <v>0</v>
      </c>
      <c r="AE215" s="8">
        <v>37299.899999999994</v>
      </c>
      <c r="AF215" s="8" t="s">
        <v>320</v>
      </c>
      <c r="AG215" s="1" t="s">
        <v>122</v>
      </c>
      <c r="AH215" s="1" t="s">
        <v>68</v>
      </c>
      <c r="AI215" s="1">
        <v>4</v>
      </c>
      <c r="AJ215" s="3">
        <v>45775</v>
      </c>
      <c r="AK215" s="3">
        <v>45771</v>
      </c>
      <c r="AL215" s="3">
        <v>45765</v>
      </c>
      <c r="AM215" s="3">
        <v>45772</v>
      </c>
      <c r="AN215" s="3">
        <v>45773</v>
      </c>
      <c r="AO215" s="3">
        <v>45773</v>
      </c>
      <c r="AP215" s="3">
        <v>45770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3846.8630200000002</v>
      </c>
    </row>
    <row r="216" spans="1:56" ht="28.5" customHeight="1" x14ac:dyDescent="0.45">
      <c r="A216" s="3">
        <v>45723</v>
      </c>
      <c r="B216" s="14" t="s">
        <v>551</v>
      </c>
      <c r="C216" s="9" t="s">
        <v>113</v>
      </c>
      <c r="D216" s="13" t="s">
        <v>160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>
        <v>45777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89</v>
      </c>
      <c r="AA216" s="8">
        <v>37299.899999999994</v>
      </c>
      <c r="AB216" s="8">
        <v>0</v>
      </c>
      <c r="AC216" s="8">
        <v>37299.899999999994</v>
      </c>
      <c r="AD216" s="8">
        <v>0</v>
      </c>
      <c r="AE216" s="8">
        <v>37299.899999999994</v>
      </c>
      <c r="AF216" s="8" t="s">
        <v>320</v>
      </c>
      <c r="AG216" s="1" t="s">
        <v>122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3846.8630200000002</v>
      </c>
    </row>
    <row r="217" spans="1:56" ht="28.5" customHeight="1" x14ac:dyDescent="0.45">
      <c r="A217" s="3" t="s">
        <v>146</v>
      </c>
      <c r="B217" s="14" t="s">
        <v>146</v>
      </c>
      <c r="C217" s="9" t="s">
        <v>113</v>
      </c>
      <c r="D217" s="13" t="s">
        <v>61</v>
      </c>
      <c r="E217" s="9">
        <v>26</v>
      </c>
      <c r="F217" s="9">
        <v>43</v>
      </c>
      <c r="G217" s="9" t="s">
        <v>60</v>
      </c>
      <c r="H217" s="9" t="s">
        <v>66</v>
      </c>
      <c r="I217" s="9">
        <v>150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>
        <v>45777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89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320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2564.5753466666665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120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89</v>
      </c>
      <c r="AA218" s="8">
        <v>167914.20316</v>
      </c>
      <c r="AB218" s="8">
        <v>55352.237000000001</v>
      </c>
      <c r="AC218" s="8">
        <v>112561.96615999998</v>
      </c>
      <c r="AD218" s="8">
        <v>22255.607</v>
      </c>
      <c r="AE218" s="8">
        <v>145658.59615999999</v>
      </c>
      <c r="AF218" s="8" t="s">
        <v>58</v>
      </c>
      <c r="AG218" s="1" t="s">
        <v>125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109</v>
      </c>
      <c r="BD218" s="56">
        <v>0</v>
      </c>
    </row>
    <row r="219" spans="1:56" ht="28.5" customHeight="1" x14ac:dyDescent="0.45">
      <c r="A219" s="3">
        <v>45749</v>
      </c>
      <c r="B219" s="14" t="s">
        <v>807</v>
      </c>
      <c r="C219" s="9" t="s">
        <v>167</v>
      </c>
      <c r="D219" s="13" t="s">
        <v>168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45769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137</v>
      </c>
      <c r="AA219" s="8">
        <v>59372.5</v>
      </c>
      <c r="AB219" s="8">
        <v>2546</v>
      </c>
      <c r="AC219" s="8">
        <v>56826.5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169</v>
      </c>
      <c r="AI219" s="1">
        <v>2</v>
      </c>
      <c r="AJ219" s="3">
        <v>45769</v>
      </c>
      <c r="AK219" s="3">
        <v>0</v>
      </c>
      <c r="AL219" s="3">
        <v>45760</v>
      </c>
      <c r="AM219" s="3">
        <v>45767</v>
      </c>
      <c r="AN219" s="3">
        <v>0</v>
      </c>
      <c r="AO219" s="3">
        <v>45768</v>
      </c>
      <c r="AP219" s="3">
        <v>45764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778</v>
      </c>
      <c r="AZ219" s="2">
        <v>0</v>
      </c>
      <c r="BA219" s="2">
        <v>0</v>
      </c>
      <c r="BB219" s="2">
        <v>0</v>
      </c>
      <c r="BC219" s="1" t="s">
        <v>107</v>
      </c>
      <c r="BD219" s="56">
        <v>6386.6671944444452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0</v>
      </c>
      <c r="Z220" s="9" t="s">
        <v>137</v>
      </c>
      <c r="AA220" s="8">
        <v>27101.800000000003</v>
      </c>
      <c r="AB220" s="8">
        <v>0</v>
      </c>
      <c r="AC220" s="8">
        <v>27101.800000000003</v>
      </c>
      <c r="AD220" s="8">
        <v>0</v>
      </c>
      <c r="AE220" s="8">
        <v>27101.800000000003</v>
      </c>
      <c r="AF220" s="8">
        <v>0</v>
      </c>
      <c r="AG220" s="1">
        <v>0</v>
      </c>
      <c r="AH220" s="1" t="s">
        <v>77</v>
      </c>
      <c r="AI220" s="1">
        <v>1</v>
      </c>
      <c r="AJ220" s="3">
        <v>45777</v>
      </c>
      <c r="AK220" s="3">
        <v>0</v>
      </c>
      <c r="AL220" s="3">
        <v>0</v>
      </c>
      <c r="AM220" s="3">
        <v>0</v>
      </c>
      <c r="AN220" s="3">
        <v>0</v>
      </c>
      <c r="AO220" s="3">
        <v>45776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107</v>
      </c>
      <c r="BD220" s="56">
        <v>3045.9411888888894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137</v>
      </c>
      <c r="AA221" s="8">
        <v>86474.3</v>
      </c>
      <c r="AB221" s="8">
        <v>2546</v>
      </c>
      <c r="AC221" s="8">
        <v>83928.3</v>
      </c>
      <c r="AD221" s="8">
        <v>0</v>
      </c>
      <c r="AE221" s="8">
        <v>27101.800000000003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170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37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AF4-6786-4137-B08B-F92FD6CA42E7}">
  <sheetPr>
    <tabColor rgb="FFFFFF00"/>
  </sheetPr>
  <dimension ref="A1:BD216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45749</v>
      </c>
      <c r="E3" s="80" t="s">
        <v>52</v>
      </c>
      <c r="F3" s="80"/>
      <c r="G3" s="81">
        <v>11.35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752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753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165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754</v>
      </c>
      <c r="C7" s="9" t="s">
        <v>730</v>
      </c>
      <c r="D7" s="13" t="s">
        <v>731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165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732</v>
      </c>
      <c r="BD8" s="56">
        <v>0</v>
      </c>
    </row>
    <row r="9" spans="1:56" ht="28.5" customHeight="1" x14ac:dyDescent="0.45">
      <c r="A9" s="3">
        <v>45713</v>
      </c>
      <c r="B9" s="14" t="s">
        <v>460</v>
      </c>
      <c r="C9" s="9" t="s">
        <v>461</v>
      </c>
      <c r="D9" s="13" t="s">
        <v>462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463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425</v>
      </c>
      <c r="D10" s="13" t="s">
        <v>426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427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755</v>
      </c>
      <c r="D12" s="13" t="s">
        <v>756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757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758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757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759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304</v>
      </c>
      <c r="D14" s="13" t="s">
        <v>474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268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195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483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65500</v>
      </c>
      <c r="W18" s="10">
        <v>4500</v>
      </c>
      <c r="X18" s="10">
        <v>73502</v>
      </c>
      <c r="Y18" s="10">
        <v>0</v>
      </c>
      <c r="Z18" s="9" t="s">
        <v>190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662</v>
      </c>
      <c r="C19" s="9" t="s">
        <v>450</v>
      </c>
      <c r="D19" s="13" t="s">
        <v>225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190</v>
      </c>
      <c r="AA19" s="8">
        <v>16484.600000000002</v>
      </c>
      <c r="AB19" s="8">
        <v>5222</v>
      </c>
      <c r="AC19" s="8">
        <v>11262.600000000002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817.91504000000043</v>
      </c>
    </row>
    <row r="20" spans="1:56" ht="28.5" customHeight="1" x14ac:dyDescent="0.45">
      <c r="A20" s="3">
        <v>45734</v>
      </c>
      <c r="B20" s="14" t="s">
        <v>662</v>
      </c>
      <c r="C20" s="9" t="s">
        <v>450</v>
      </c>
      <c r="D20" s="13" t="s">
        <v>225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190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663</v>
      </c>
      <c r="C21" s="9" t="s">
        <v>450</v>
      </c>
      <c r="D21" s="13" t="s">
        <v>380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190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275</v>
      </c>
      <c r="D22" s="13" t="s">
        <v>276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190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190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190830.19999999998</v>
      </c>
      <c r="AB25" s="8">
        <v>5222</v>
      </c>
      <c r="AC25" s="8">
        <v>185608.19999999998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45752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124</v>
      </c>
      <c r="AH26" s="1" t="s">
        <v>74</v>
      </c>
      <c r="AI26" s="1">
        <v>2</v>
      </c>
      <c r="AJ26" s="3">
        <v>45752</v>
      </c>
      <c r="AK26" s="3">
        <v>0</v>
      </c>
      <c r="AL26" s="3">
        <v>45743</v>
      </c>
      <c r="AM26" s="3">
        <v>45750</v>
      </c>
      <c r="AN26" s="3">
        <v>45751</v>
      </c>
      <c r="AO26" s="3">
        <v>45751</v>
      </c>
      <c r="AP26" s="3">
        <v>45747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45737</v>
      </c>
      <c r="B27" s="14" t="s">
        <v>684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197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45750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685</v>
      </c>
      <c r="AG28" s="1" t="s">
        <v>124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682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45750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685</v>
      </c>
      <c r="AG29" s="1" t="s">
        <v>124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682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45750</v>
      </c>
      <c r="U30" s="11">
        <v>5000</v>
      </c>
      <c r="V30" s="10">
        <v>0</v>
      </c>
      <c r="W30" s="10">
        <v>5000</v>
      </c>
      <c r="X30" s="10">
        <v>5420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685</v>
      </c>
      <c r="AG30" s="1" t="s">
        <v>124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685</v>
      </c>
      <c r="AG31" s="1" t="s">
        <v>124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 t="s">
        <v>194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45752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686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 t="s">
        <v>227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686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 t="s">
        <v>269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686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45737</v>
      </c>
      <c r="B35" s="14" t="s">
        <v>687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197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1325.8759360000001</v>
      </c>
    </row>
    <row r="36" spans="1:56" ht="28.5" customHeight="1" x14ac:dyDescent="0.45">
      <c r="A36" s="3">
        <v>45737</v>
      </c>
      <c r="B36" s="14" t="s">
        <v>688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197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197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197</v>
      </c>
      <c r="AA38" s="8">
        <v>467296.5</v>
      </c>
      <c r="AB38" s="8">
        <v>5238.75</v>
      </c>
      <c r="AC38" s="8">
        <v>462057.75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199</v>
      </c>
      <c r="BD38" s="56">
        <v>0</v>
      </c>
    </row>
    <row r="39" spans="1:56" ht="28.5" customHeight="1" x14ac:dyDescent="0.45">
      <c r="A39" s="3">
        <v>45740</v>
      </c>
      <c r="B39" s="14" t="s">
        <v>714</v>
      </c>
      <c r="C39" s="9" t="s">
        <v>321</v>
      </c>
      <c r="D39" s="13" t="s">
        <v>689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323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302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323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324</v>
      </c>
      <c r="BD40" s="56">
        <v>0</v>
      </c>
    </row>
    <row r="41" spans="1:56" ht="28.5" customHeight="1" x14ac:dyDescent="0.45">
      <c r="A41" s="3">
        <v>45721</v>
      </c>
      <c r="B41" s="14" t="s">
        <v>522</v>
      </c>
      <c r="C41" s="9" t="s">
        <v>152</v>
      </c>
      <c r="D41" s="13" t="s">
        <v>733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240</v>
      </c>
      <c r="BD41" s="56">
        <v>0</v>
      </c>
    </row>
    <row r="42" spans="1:56" ht="28.5" customHeight="1" x14ac:dyDescent="0.45">
      <c r="A42" s="3">
        <v>45741</v>
      </c>
      <c r="B42" s="14" t="s">
        <v>734</v>
      </c>
      <c r="C42" s="9" t="s">
        <v>152</v>
      </c>
      <c r="D42" s="13" t="s">
        <v>717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4000</v>
      </c>
      <c r="AC42" s="8">
        <v>999.02479999999923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240</v>
      </c>
      <c r="BD42" s="56">
        <v>84.362094222222169</v>
      </c>
    </row>
    <row r="43" spans="1:56" ht="28.5" customHeight="1" x14ac:dyDescent="0.45">
      <c r="A43" s="3">
        <v>45741</v>
      </c>
      <c r="B43" s="14" t="s">
        <v>734</v>
      </c>
      <c r="C43" s="9" t="s">
        <v>152</v>
      </c>
      <c r="D43" s="13" t="s">
        <v>718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240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4000</v>
      </c>
      <c r="AC44" s="8">
        <v>5998.0495999999985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241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196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523</v>
      </c>
      <c r="C49" s="9" t="s">
        <v>152</v>
      </c>
      <c r="D49" s="13" t="s">
        <v>497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523</v>
      </c>
      <c r="C50" s="9" t="s">
        <v>152</v>
      </c>
      <c r="D50" s="13" t="s">
        <v>362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618</v>
      </c>
      <c r="C51" s="9" t="s">
        <v>300</v>
      </c>
      <c r="D51" s="13" t="s">
        <v>593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253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 t="s">
        <v>142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251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522</v>
      </c>
      <c r="C53" s="9" t="s">
        <v>152</v>
      </c>
      <c r="D53" s="13" t="s">
        <v>363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395</v>
      </c>
      <c r="V53" s="10">
        <v>0</v>
      </c>
      <c r="W53" s="10">
        <v>395</v>
      </c>
      <c r="X53" s="10">
        <v>11050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527</v>
      </c>
      <c r="C54" s="9" t="s">
        <v>152</v>
      </c>
      <c r="D54" s="13" t="s">
        <v>163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235</v>
      </c>
      <c r="V54" s="10">
        <v>0</v>
      </c>
      <c r="W54" s="10">
        <v>235</v>
      </c>
      <c r="X54" s="10">
        <v>6066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45667</v>
      </c>
      <c r="B55" s="14" t="s">
        <v>344</v>
      </c>
      <c r="C55" s="9" t="s">
        <v>111</v>
      </c>
      <c r="D55" s="13" t="s">
        <v>338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142</v>
      </c>
      <c r="U55" s="11">
        <v>2432</v>
      </c>
      <c r="V55" s="10">
        <v>2432</v>
      </c>
      <c r="W55" s="10">
        <v>0</v>
      </c>
      <c r="X55" s="10">
        <v>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142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527</v>
      </c>
      <c r="C56" s="9" t="s">
        <v>152</v>
      </c>
      <c r="D56" s="13" t="s">
        <v>498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734</v>
      </c>
      <c r="V56" s="10">
        <v>0</v>
      </c>
      <c r="W56" s="10">
        <v>734</v>
      </c>
      <c r="X56" s="10">
        <v>5520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45674</v>
      </c>
      <c r="B57" s="14" t="s">
        <v>373</v>
      </c>
      <c r="C57" s="9" t="s">
        <v>152</v>
      </c>
      <c r="D57" s="13" t="s">
        <v>162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254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45752</v>
      </c>
      <c r="U57" s="11">
        <v>811</v>
      </c>
      <c r="V57" s="10">
        <v>0</v>
      </c>
      <c r="W57" s="10">
        <v>811</v>
      </c>
      <c r="X57" s="10">
        <v>0</v>
      </c>
      <c r="Y57" s="10">
        <v>851.55000000000007</v>
      </c>
      <c r="Z57" s="9" t="s">
        <v>81</v>
      </c>
      <c r="AA57" s="8">
        <v>849.72525000000007</v>
      </c>
      <c r="AB57" s="8">
        <v>0</v>
      </c>
      <c r="AC57" s="8">
        <v>849.72525000000007</v>
      </c>
      <c r="AD57" s="8">
        <v>0</v>
      </c>
      <c r="AE57" s="8">
        <v>849.72525000000007</v>
      </c>
      <c r="AF57" s="8" t="s">
        <v>302</v>
      </c>
      <c r="AG57" s="1" t="s">
        <v>123</v>
      </c>
      <c r="AH57" s="1" t="s">
        <v>75</v>
      </c>
      <c r="AI57" s="1">
        <v>4</v>
      </c>
      <c r="AJ57" s="3">
        <v>45752</v>
      </c>
      <c r="AK57" s="3">
        <v>45748</v>
      </c>
      <c r="AL57" s="3">
        <v>45741</v>
      </c>
      <c r="AM57" s="3">
        <v>45749</v>
      </c>
      <c r="AN57" s="3">
        <v>45750</v>
      </c>
      <c r="AO57" s="3">
        <v>45751</v>
      </c>
      <c r="AP57" s="3">
        <v>45747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64.201463333333322</v>
      </c>
    </row>
    <row r="58" spans="1:56" ht="28.5" customHeight="1" x14ac:dyDescent="0.45">
      <c r="A58" s="3">
        <v>45721</v>
      </c>
      <c r="B58" s="14" t="s">
        <v>524</v>
      </c>
      <c r="C58" s="9" t="s">
        <v>152</v>
      </c>
      <c r="D58" s="13" t="s">
        <v>162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45752</v>
      </c>
      <c r="U58" s="11">
        <v>10320</v>
      </c>
      <c r="V58" s="10">
        <v>0</v>
      </c>
      <c r="W58" s="10">
        <v>10320</v>
      </c>
      <c r="X58" s="10">
        <v>0</v>
      </c>
      <c r="Y58" s="10">
        <v>10836</v>
      </c>
      <c r="Z58" s="9" t="s">
        <v>81</v>
      </c>
      <c r="AA58" s="8">
        <v>10812.78</v>
      </c>
      <c r="AB58" s="8">
        <v>0</v>
      </c>
      <c r="AC58" s="8">
        <v>10812.78</v>
      </c>
      <c r="AD58" s="8">
        <v>0</v>
      </c>
      <c r="AE58" s="8">
        <v>10812.78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45752</v>
      </c>
      <c r="AK58" s="3">
        <v>45748</v>
      </c>
      <c r="AL58" s="3">
        <v>45741</v>
      </c>
      <c r="AM58" s="3">
        <v>45749</v>
      </c>
      <c r="AN58" s="3">
        <v>45750</v>
      </c>
      <c r="AO58" s="3">
        <v>45751</v>
      </c>
      <c r="AP58" s="3">
        <v>45747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816.96559999999988</v>
      </c>
    </row>
    <row r="59" spans="1:56" ht="28.5" customHeight="1" x14ac:dyDescent="0.45">
      <c r="A59" s="3">
        <v>45721</v>
      </c>
      <c r="B59" s="14" t="s">
        <v>526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45752</v>
      </c>
      <c r="U59" s="11">
        <v>7710</v>
      </c>
      <c r="V59" s="10">
        <v>0</v>
      </c>
      <c r="W59" s="10">
        <v>7710</v>
      </c>
      <c r="X59" s="10">
        <v>23120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45752</v>
      </c>
      <c r="AK59" s="3">
        <v>45748</v>
      </c>
      <c r="AL59" s="3">
        <v>45741</v>
      </c>
      <c r="AM59" s="3">
        <v>45749</v>
      </c>
      <c r="AN59" s="3">
        <v>45750</v>
      </c>
      <c r="AO59" s="3">
        <v>45751</v>
      </c>
      <c r="AP59" s="3">
        <v>45747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694</v>
      </c>
      <c r="C60" s="9" t="s">
        <v>111</v>
      </c>
      <c r="D60" s="13" t="s">
        <v>695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45751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45751</v>
      </c>
      <c r="AK60" s="3">
        <v>45747</v>
      </c>
      <c r="AL60" s="3">
        <v>45740</v>
      </c>
      <c r="AM60" s="3">
        <v>45748</v>
      </c>
      <c r="AN60" s="3">
        <v>45749</v>
      </c>
      <c r="AO60" s="3">
        <v>45750</v>
      </c>
      <c r="AP60" s="3">
        <v>45746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8.5" customHeight="1" x14ac:dyDescent="0.45">
      <c r="A61" s="3">
        <v>45738</v>
      </c>
      <c r="B61" s="14" t="s">
        <v>720</v>
      </c>
      <c r="C61" s="9" t="s">
        <v>111</v>
      </c>
      <c r="D61" s="13" t="s">
        <v>696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45751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81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45751</v>
      </c>
      <c r="AK61" s="3">
        <v>45747</v>
      </c>
      <c r="AL61" s="3">
        <v>45740</v>
      </c>
      <c r="AM61" s="3">
        <v>45748</v>
      </c>
      <c r="AN61" s="3">
        <v>45749</v>
      </c>
      <c r="AO61" s="3">
        <v>45750</v>
      </c>
      <c r="AP61" s="3">
        <v>45746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333.54151111111111</v>
      </c>
    </row>
    <row r="62" spans="1:56" ht="28.5" customHeight="1" x14ac:dyDescent="0.45">
      <c r="A62" s="3">
        <v>45706</v>
      </c>
      <c r="B62" s="14" t="s">
        <v>430</v>
      </c>
      <c r="C62" s="9" t="s">
        <v>111</v>
      </c>
      <c r="D62" s="13" t="s">
        <v>431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45754</v>
      </c>
      <c r="AK62" s="3">
        <v>45750</v>
      </c>
      <c r="AL62" s="3">
        <v>45743</v>
      </c>
      <c r="AM62" s="3">
        <v>45751</v>
      </c>
      <c r="AN62" s="3">
        <v>45752</v>
      </c>
      <c r="AO62" s="3">
        <v>45753</v>
      </c>
      <c r="AP62" s="3">
        <v>45749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45741</v>
      </c>
      <c r="B63" s="14" t="s">
        <v>737</v>
      </c>
      <c r="C63" s="9" t="s">
        <v>111</v>
      </c>
      <c r="D63" s="13" t="s">
        <v>698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45754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45754</v>
      </c>
      <c r="AK63" s="3">
        <v>45750</v>
      </c>
      <c r="AL63" s="3">
        <v>45743</v>
      </c>
      <c r="AM63" s="3">
        <v>45751</v>
      </c>
      <c r="AN63" s="3">
        <v>45752</v>
      </c>
      <c r="AO63" s="3">
        <v>45753</v>
      </c>
      <c r="AP63" s="3">
        <v>45749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45734</v>
      </c>
      <c r="B64" s="14" t="s">
        <v>664</v>
      </c>
      <c r="C64" s="9" t="s">
        <v>155</v>
      </c>
      <c r="D64" s="13" t="s">
        <v>651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619</v>
      </c>
      <c r="AG64" s="1" t="s">
        <v>123</v>
      </c>
      <c r="AH64" s="1" t="s">
        <v>75</v>
      </c>
      <c r="AI64" s="1">
        <v>4</v>
      </c>
      <c r="AJ64" s="3">
        <v>45757</v>
      </c>
      <c r="AK64" s="3">
        <v>45753</v>
      </c>
      <c r="AL64" s="3">
        <v>45746</v>
      </c>
      <c r="AM64" s="3">
        <v>45754</v>
      </c>
      <c r="AN64" s="3">
        <v>45755</v>
      </c>
      <c r="AO64" s="3">
        <v>45756</v>
      </c>
      <c r="AP64" s="3">
        <v>45752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45734</v>
      </c>
      <c r="B65" s="14" t="s">
        <v>664</v>
      </c>
      <c r="C65" s="9" t="s">
        <v>155</v>
      </c>
      <c r="D65" s="13" t="s">
        <v>653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 t="s">
        <v>619</v>
      </c>
      <c r="AG65" s="1" t="s">
        <v>123</v>
      </c>
      <c r="AH65" s="1" t="s">
        <v>75</v>
      </c>
      <c r="AI65" s="1">
        <v>4</v>
      </c>
      <c r="AJ65" s="3">
        <v>45757</v>
      </c>
      <c r="AK65" s="3">
        <v>45753</v>
      </c>
      <c r="AL65" s="3">
        <v>45746</v>
      </c>
      <c r="AM65" s="3">
        <v>45754</v>
      </c>
      <c r="AN65" s="3">
        <v>45755</v>
      </c>
      <c r="AO65" s="3">
        <v>45756</v>
      </c>
      <c r="AP65" s="3">
        <v>45752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8.5" customHeight="1" x14ac:dyDescent="0.45">
      <c r="A66" s="3">
        <v>45734</v>
      </c>
      <c r="B66" s="14" t="s">
        <v>664</v>
      </c>
      <c r="C66" s="9" t="s">
        <v>155</v>
      </c>
      <c r="D66" s="13" t="s">
        <v>654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619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701</v>
      </c>
      <c r="C67" s="9" t="s">
        <v>155</v>
      </c>
      <c r="D67" s="13" t="s">
        <v>680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619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45740</v>
      </c>
      <c r="B68" s="14" t="s">
        <v>692</v>
      </c>
      <c r="C68" s="9" t="s">
        <v>111</v>
      </c>
      <c r="D68" s="13" t="s">
        <v>702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8.5" customHeight="1" x14ac:dyDescent="0.45">
      <c r="A69" s="3">
        <v>45741</v>
      </c>
      <c r="B69" s="14" t="s">
        <v>735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254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45764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0</v>
      </c>
      <c r="AC69" s="8">
        <v>10477.5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45764</v>
      </c>
      <c r="AK69" s="3">
        <v>45760</v>
      </c>
      <c r="AL69" s="3">
        <v>45753</v>
      </c>
      <c r="AM69" s="3">
        <v>45761</v>
      </c>
      <c r="AN69" s="3">
        <v>45762</v>
      </c>
      <c r="AO69" s="3">
        <v>45763</v>
      </c>
      <c r="AP69" s="3">
        <v>45759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791.63333333333321</v>
      </c>
    </row>
    <row r="70" spans="1:56" ht="28.5" customHeight="1" x14ac:dyDescent="0.45">
      <c r="A70" s="3">
        <v>45741</v>
      </c>
      <c r="B70" s="14" t="s">
        <v>736</v>
      </c>
      <c r="C70" s="9" t="s">
        <v>111</v>
      </c>
      <c r="D70" s="13" t="s">
        <v>697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45765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45765</v>
      </c>
      <c r="AK70" s="3">
        <v>45761</v>
      </c>
      <c r="AL70" s="3">
        <v>45754</v>
      </c>
      <c r="AM70" s="3">
        <v>45762</v>
      </c>
      <c r="AN70" s="3">
        <v>45763</v>
      </c>
      <c r="AO70" s="3">
        <v>45764</v>
      </c>
      <c r="AP70" s="3">
        <v>45760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333.54151111111111</v>
      </c>
    </row>
    <row r="71" spans="1:56" ht="28.5" customHeight="1" x14ac:dyDescent="0.45">
      <c r="A71" s="3">
        <v>45741</v>
      </c>
      <c r="B71" s="14" t="s">
        <v>738</v>
      </c>
      <c r="C71" s="9" t="s">
        <v>111</v>
      </c>
      <c r="D71" s="13" t="s">
        <v>699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 t="s">
        <v>146</v>
      </c>
      <c r="B72" s="14" t="s">
        <v>146</v>
      </c>
      <c r="C72" s="9" t="s">
        <v>155</v>
      </c>
      <c r="D72" s="13" t="s">
        <v>652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 t="s">
        <v>619</v>
      </c>
      <c r="AG72" s="1" t="s">
        <v>61</v>
      </c>
      <c r="AH72" s="1" t="s">
        <v>75</v>
      </c>
      <c r="AI72" s="1">
        <v>4</v>
      </c>
      <c r="AJ72" s="3">
        <v>45768</v>
      </c>
      <c r="AK72" s="3">
        <v>45764</v>
      </c>
      <c r="AL72" s="3">
        <v>45757</v>
      </c>
      <c r="AM72" s="3">
        <v>45765</v>
      </c>
      <c r="AN72" s="3">
        <v>45766</v>
      </c>
      <c r="AO72" s="3">
        <v>45767</v>
      </c>
      <c r="AP72" s="3">
        <v>45763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8.5" customHeight="1" x14ac:dyDescent="0.45">
      <c r="A73" s="3">
        <v>45740</v>
      </c>
      <c r="B73" s="14" t="s">
        <v>703</v>
      </c>
      <c r="C73" s="9" t="s">
        <v>80</v>
      </c>
      <c r="D73" s="13" t="s">
        <v>345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45776</v>
      </c>
      <c r="AK73" s="3">
        <v>45772</v>
      </c>
      <c r="AL73" s="3">
        <v>45765</v>
      </c>
      <c r="AM73" s="3">
        <v>45773</v>
      </c>
      <c r="AN73" s="3">
        <v>45774</v>
      </c>
      <c r="AO73" s="3">
        <v>45775</v>
      </c>
      <c r="AP73" s="3">
        <v>45771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416.92688888888887</v>
      </c>
    </row>
    <row r="74" spans="1:56" ht="28.5" customHeight="1" x14ac:dyDescent="0.45">
      <c r="A74" s="3">
        <v>45740</v>
      </c>
      <c r="B74" s="14" t="s">
        <v>715</v>
      </c>
      <c r="C74" s="9" t="s">
        <v>80</v>
      </c>
      <c r="D74" s="13" t="s">
        <v>399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3227.07</v>
      </c>
      <c r="AB74" s="8">
        <v>0</v>
      </c>
      <c r="AC74" s="8">
        <v>3227.07</v>
      </c>
      <c r="AD74" s="8">
        <v>0</v>
      </c>
      <c r="AE74" s="8">
        <v>3227.07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243.82306666666665</v>
      </c>
    </row>
    <row r="75" spans="1:56" ht="28.5" customHeight="1" x14ac:dyDescent="0.45">
      <c r="A75" s="3" t="s">
        <v>146</v>
      </c>
      <c r="B75" s="14" t="s">
        <v>146</v>
      </c>
      <c r="C75" s="9" t="s">
        <v>152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45777</v>
      </c>
      <c r="U75" s="11">
        <v>140000</v>
      </c>
      <c r="V75" s="10">
        <v>0</v>
      </c>
      <c r="W75" s="10">
        <v>140000</v>
      </c>
      <c r="X75" s="10">
        <v>0</v>
      </c>
      <c r="Y75" s="10">
        <v>147000</v>
      </c>
      <c r="Z75" s="9" t="s">
        <v>81</v>
      </c>
      <c r="AA75" s="8">
        <v>146685</v>
      </c>
      <c r="AB75" s="8">
        <v>0</v>
      </c>
      <c r="AC75" s="8">
        <v>146685</v>
      </c>
      <c r="AD75" s="8">
        <v>0</v>
      </c>
      <c r="AE75" s="8">
        <v>146685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11082.866666666665</v>
      </c>
    </row>
    <row r="76" spans="1:56" ht="28.5" customHeight="1" x14ac:dyDescent="0.45">
      <c r="A76" s="3" t="s">
        <v>146</v>
      </c>
      <c r="B76" s="14" t="s">
        <v>146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45777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8.5" customHeight="1" x14ac:dyDescent="0.45">
      <c r="A77" s="3">
        <v>45705</v>
      </c>
      <c r="B77" s="14" t="s">
        <v>429</v>
      </c>
      <c r="C77" s="9" t="s">
        <v>152</v>
      </c>
      <c r="D77" s="13" t="s">
        <v>244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122</v>
      </c>
      <c r="V77" s="10">
        <v>0</v>
      </c>
      <c r="W77" s="10">
        <v>122</v>
      </c>
      <c r="X77" s="10">
        <v>11870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519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 t="s">
        <v>146</v>
      </c>
      <c r="B78" s="14" t="s">
        <v>146</v>
      </c>
      <c r="C78" s="9" t="s">
        <v>98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63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3250.9742222222226</v>
      </c>
    </row>
    <row r="79" spans="1:56" ht="28.5" customHeight="1" x14ac:dyDescent="0.45">
      <c r="A79" s="3">
        <v>45720</v>
      </c>
      <c r="B79" s="14" t="s">
        <v>512</v>
      </c>
      <c r="C79" s="9" t="s">
        <v>111</v>
      </c>
      <c r="D79" s="13" t="s">
        <v>494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8.5" customHeight="1" x14ac:dyDescent="0.45">
      <c r="A80" s="3">
        <v>45720</v>
      </c>
      <c r="B80" s="14" t="s">
        <v>513</v>
      </c>
      <c r="C80" s="9" t="s">
        <v>111</v>
      </c>
      <c r="D80" s="13" t="s">
        <v>495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511</v>
      </c>
      <c r="C81" s="9" t="s">
        <v>111</v>
      </c>
      <c r="D81" s="13" t="s">
        <v>496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416.92688888888887</v>
      </c>
    </row>
    <row r="82" spans="1:56" ht="28.5" customHeight="1" x14ac:dyDescent="0.45">
      <c r="A82" s="3">
        <v>45720</v>
      </c>
      <c r="B82" s="14" t="s">
        <v>514</v>
      </c>
      <c r="C82" s="9" t="s">
        <v>111</v>
      </c>
      <c r="D82" s="13" t="s">
        <v>499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45712</v>
      </c>
      <c r="B83" s="14" t="s">
        <v>456</v>
      </c>
      <c r="C83" s="9" t="s">
        <v>111</v>
      </c>
      <c r="D83" s="13" t="s">
        <v>127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45681</v>
      </c>
      <c r="B84" s="14" t="s">
        <v>381</v>
      </c>
      <c r="C84" s="9" t="s">
        <v>80</v>
      </c>
      <c r="D84" s="13" t="s">
        <v>378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8.5" customHeight="1" x14ac:dyDescent="0.45">
      <c r="A85" s="3">
        <v>45705</v>
      </c>
      <c r="B85" s="14" t="s">
        <v>428</v>
      </c>
      <c r="C85" s="9" t="s">
        <v>152</v>
      </c>
      <c r="D85" s="13" t="s">
        <v>210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254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453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375</v>
      </c>
      <c r="C86" s="9" t="s">
        <v>152</v>
      </c>
      <c r="D86" s="13" t="s">
        <v>365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452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247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2320</v>
      </c>
      <c r="V87" s="10">
        <v>0</v>
      </c>
      <c r="W87" s="10">
        <v>2320</v>
      </c>
      <c r="X87" s="10">
        <v>20900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250</v>
      </c>
      <c r="C88" s="9" t="s">
        <v>152</v>
      </c>
      <c r="D88" s="13" t="s">
        <v>243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249</v>
      </c>
      <c r="C89" s="9" t="s">
        <v>152</v>
      </c>
      <c r="D89" s="13" t="s">
        <v>228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1434</v>
      </c>
      <c r="V89" s="10">
        <v>0</v>
      </c>
      <c r="W89" s="10">
        <v>1434</v>
      </c>
      <c r="X89" s="10">
        <v>11200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29.3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45523</v>
      </c>
      <c r="B90" s="14" t="s">
        <v>206</v>
      </c>
      <c r="C90" s="9" t="s">
        <v>152</v>
      </c>
      <c r="D90" s="13" t="s">
        <v>204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206</v>
      </c>
      <c r="C91" s="9" t="s">
        <v>152</v>
      </c>
      <c r="D91" s="13" t="s">
        <v>205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45643</v>
      </c>
      <c r="B92" s="14" t="s">
        <v>288</v>
      </c>
      <c r="C92" s="9" t="s">
        <v>111</v>
      </c>
      <c r="D92" s="13" t="s">
        <v>289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142</v>
      </c>
      <c r="U92" s="11">
        <v>4000</v>
      </c>
      <c r="V92" s="10">
        <v>3712</v>
      </c>
      <c r="W92" s="10">
        <v>288</v>
      </c>
      <c r="X92" s="10">
        <v>4300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142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138</v>
      </c>
      <c r="C93" s="9" t="s">
        <v>111</v>
      </c>
      <c r="D93" s="13" t="s">
        <v>291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339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45628</v>
      </c>
      <c r="B95" s="14" t="s">
        <v>261</v>
      </c>
      <c r="C95" s="9" t="s">
        <v>111</v>
      </c>
      <c r="D95" s="13" t="s">
        <v>262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2500</v>
      </c>
      <c r="V95" s="10">
        <v>2600</v>
      </c>
      <c r="W95" s="10">
        <v>0</v>
      </c>
      <c r="X95" s="10">
        <v>2800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45541</v>
      </c>
      <c r="B96" s="14" t="s">
        <v>212</v>
      </c>
      <c r="C96" s="9" t="s">
        <v>111</v>
      </c>
      <c r="D96" s="13" t="s">
        <v>213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219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353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45548</v>
      </c>
      <c r="B97" s="14" t="s">
        <v>216</v>
      </c>
      <c r="C97" s="9" t="s">
        <v>111</v>
      </c>
      <c r="D97" s="13" t="s">
        <v>215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45581</v>
      </c>
      <c r="B98" s="14" t="s">
        <v>223</v>
      </c>
      <c r="C98" s="9" t="s">
        <v>111</v>
      </c>
      <c r="D98" s="13" t="s">
        <v>224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323808.18525000016</v>
      </c>
      <c r="AB99" s="8">
        <v>0</v>
      </c>
      <c r="AC99" s="8">
        <v>323808.18525000016</v>
      </c>
      <c r="AD99" s="8">
        <v>0</v>
      </c>
      <c r="AE99" s="8">
        <v>323808.18525000016</v>
      </c>
      <c r="AF99" s="8" t="s">
        <v>58</v>
      </c>
      <c r="AG99" s="1" t="s">
        <v>126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45722</v>
      </c>
      <c r="B100" s="14" t="s">
        <v>540</v>
      </c>
      <c r="C100" s="9" t="s">
        <v>86</v>
      </c>
      <c r="D100" s="13" t="s">
        <v>326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234</v>
      </c>
      <c r="T100" s="12">
        <v>45750</v>
      </c>
      <c r="U100" s="11">
        <v>40000</v>
      </c>
      <c r="V100" s="10">
        <v>0</v>
      </c>
      <c r="W100" s="10">
        <v>40000</v>
      </c>
      <c r="X100" s="10">
        <v>11825</v>
      </c>
      <c r="Y100" s="10">
        <v>29583.75</v>
      </c>
      <c r="Z100" s="9" t="s">
        <v>82</v>
      </c>
      <c r="AA100" s="8">
        <v>31822.944037500001</v>
      </c>
      <c r="AB100" s="8">
        <v>31822.944037500001</v>
      </c>
      <c r="AC100" s="8">
        <v>0</v>
      </c>
      <c r="AD100" s="8">
        <v>0</v>
      </c>
      <c r="AE100" s="8">
        <v>0</v>
      </c>
      <c r="AF100" s="8" t="s">
        <v>443</v>
      </c>
      <c r="AG100" s="1" t="s">
        <v>123</v>
      </c>
      <c r="AH100" s="1" t="s">
        <v>74</v>
      </c>
      <c r="AI100" s="1">
        <v>2</v>
      </c>
      <c r="AJ100" s="3">
        <v>45750</v>
      </c>
      <c r="AK100" s="3">
        <v>0</v>
      </c>
      <c r="AL100" s="3">
        <v>45741</v>
      </c>
      <c r="AM100" s="3">
        <v>45748</v>
      </c>
      <c r="AN100" s="3">
        <v>45749</v>
      </c>
      <c r="AO100" s="3">
        <v>45749</v>
      </c>
      <c r="AP100" s="3">
        <v>45745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8.5" customHeight="1" x14ac:dyDescent="0.45">
      <c r="A101" s="3">
        <v>45731</v>
      </c>
      <c r="B101" s="14" t="s">
        <v>669</v>
      </c>
      <c r="C101" s="9" t="s">
        <v>86</v>
      </c>
      <c r="D101" s="13" t="s">
        <v>626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234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245</v>
      </c>
      <c r="AG101" s="1" t="s">
        <v>123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670</v>
      </c>
      <c r="C102" s="9" t="s">
        <v>86</v>
      </c>
      <c r="D102" s="13" t="s">
        <v>632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234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0</v>
      </c>
      <c r="AC102" s="8">
        <v>16135.350000000002</v>
      </c>
      <c r="AD102" s="8">
        <v>0</v>
      </c>
      <c r="AE102" s="8">
        <v>0</v>
      </c>
      <c r="AF102" s="8" t="s">
        <v>245</v>
      </c>
      <c r="AG102" s="1" t="s">
        <v>123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1233.4578666666669</v>
      </c>
    </row>
    <row r="103" spans="1:56" ht="28.5" customHeight="1" x14ac:dyDescent="0.45">
      <c r="A103" s="3">
        <v>45731</v>
      </c>
      <c r="B103" s="14" t="s">
        <v>671</v>
      </c>
      <c r="C103" s="9" t="s">
        <v>86</v>
      </c>
      <c r="D103" s="13" t="s">
        <v>634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234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0</v>
      </c>
      <c r="AF103" s="8" t="s">
        <v>245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822.3052444444445</v>
      </c>
    </row>
    <row r="104" spans="1:56" ht="28.5" customHeight="1" x14ac:dyDescent="0.45">
      <c r="A104" s="3">
        <v>45724</v>
      </c>
      <c r="B104" s="14" t="s">
        <v>603</v>
      </c>
      <c r="C104" s="9" t="s">
        <v>86</v>
      </c>
      <c r="D104" s="13" t="s">
        <v>472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234</v>
      </c>
      <c r="T104" s="12">
        <v>45750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443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603</v>
      </c>
      <c r="C105" s="9" t="s">
        <v>86</v>
      </c>
      <c r="D105" s="13" t="s">
        <v>541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234</v>
      </c>
      <c r="T105" s="12">
        <v>45750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443</v>
      </c>
      <c r="AG105" s="1" t="s">
        <v>124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8.5" customHeight="1" x14ac:dyDescent="0.45">
      <c r="A106" s="3">
        <v>45737</v>
      </c>
      <c r="B106" s="14" t="s">
        <v>704</v>
      </c>
      <c r="C106" s="9" t="s">
        <v>73</v>
      </c>
      <c r="D106" s="13" t="s">
        <v>233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157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542</v>
      </c>
      <c r="C107" s="9" t="s">
        <v>86</v>
      </c>
      <c r="D107" s="13" t="s">
        <v>521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234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443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602</v>
      </c>
      <c r="C108" s="9" t="s">
        <v>86</v>
      </c>
      <c r="D108" s="13" t="s">
        <v>536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334</v>
      </c>
      <c r="T108" s="12">
        <v>45755</v>
      </c>
      <c r="U108" s="11">
        <v>10000</v>
      </c>
      <c r="V108" s="10">
        <v>0</v>
      </c>
      <c r="W108" s="10">
        <v>10000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301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604</v>
      </c>
      <c r="C109" s="9" t="s">
        <v>86</v>
      </c>
      <c r="D109" s="13" t="s">
        <v>333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334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301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562</v>
      </c>
      <c r="C110" s="9" t="s">
        <v>86</v>
      </c>
      <c r="D110" s="13" t="s">
        <v>442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234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443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670</v>
      </c>
      <c r="C111" s="9" t="s">
        <v>86</v>
      </c>
      <c r="D111" s="13" t="s">
        <v>631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234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245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605</v>
      </c>
      <c r="C112" s="9" t="s">
        <v>86</v>
      </c>
      <c r="D112" s="13" t="s">
        <v>536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234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443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706</v>
      </c>
      <c r="C113" s="9" t="s">
        <v>86</v>
      </c>
      <c r="D113" s="13" t="s">
        <v>656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317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740</v>
      </c>
      <c r="C114" s="9" t="s">
        <v>86</v>
      </c>
      <c r="D114" s="13" t="s">
        <v>741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234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245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705</v>
      </c>
      <c r="C115" s="9" t="s">
        <v>86</v>
      </c>
      <c r="D115" s="13" t="s">
        <v>316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234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317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705</v>
      </c>
      <c r="C116" s="9" t="s">
        <v>86</v>
      </c>
      <c r="D116" s="13" t="s">
        <v>319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234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317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604</v>
      </c>
      <c r="C117" s="9" t="s">
        <v>86</v>
      </c>
      <c r="D117" s="13" t="s">
        <v>411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334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301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606</v>
      </c>
      <c r="C118" s="9" t="s">
        <v>86</v>
      </c>
      <c r="D118" s="13" t="s">
        <v>333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334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301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707</v>
      </c>
      <c r="C119" s="9" t="s">
        <v>86</v>
      </c>
      <c r="D119" s="13" t="s">
        <v>409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439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543</v>
      </c>
      <c r="C120" s="9" t="s">
        <v>86</v>
      </c>
      <c r="D120" s="13" t="s">
        <v>326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443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761</v>
      </c>
      <c r="C121" s="9" t="s">
        <v>86</v>
      </c>
      <c r="D121" s="13" t="s">
        <v>326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439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607</v>
      </c>
      <c r="C122" s="9" t="s">
        <v>86</v>
      </c>
      <c r="D122" s="13" t="s">
        <v>608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245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668</v>
      </c>
      <c r="C123" s="9" t="s">
        <v>86</v>
      </c>
      <c r="D123" s="13" t="s">
        <v>629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245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611</v>
      </c>
      <c r="C124" s="9" t="s">
        <v>86</v>
      </c>
      <c r="D124" s="13" t="s">
        <v>333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334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301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611</v>
      </c>
      <c r="C125" s="9" t="s">
        <v>86</v>
      </c>
      <c r="D125" s="13" t="s">
        <v>536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334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301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666</v>
      </c>
      <c r="C126" s="9" t="s">
        <v>86</v>
      </c>
      <c r="D126" s="13" t="s">
        <v>622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245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760</v>
      </c>
      <c r="C127" s="9" t="s">
        <v>86</v>
      </c>
      <c r="D127" s="13" t="s">
        <v>354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439</v>
      </c>
      <c r="AG127" s="1" t="s">
        <v>61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760</v>
      </c>
      <c r="C128" s="9" t="s">
        <v>86</v>
      </c>
      <c r="D128" s="13" t="s">
        <v>411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439</v>
      </c>
      <c r="AG128" s="1" t="s">
        <v>123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138</v>
      </c>
      <c r="C129" s="9" t="s">
        <v>152</v>
      </c>
      <c r="D129" s="13" t="s">
        <v>297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52387.500000000007</v>
      </c>
      <c r="AB129" s="8">
        <v>0</v>
      </c>
      <c r="AC129" s="8">
        <v>52387.500000000007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763</v>
      </c>
      <c r="AZ129" s="2">
        <v>0</v>
      </c>
      <c r="BA129" s="2">
        <v>0</v>
      </c>
      <c r="BB129" s="2">
        <v>0</v>
      </c>
      <c r="BC129" s="1" t="s">
        <v>104</v>
      </c>
      <c r="BD129" s="56">
        <v>4004.733333333334</v>
      </c>
    </row>
    <row r="130" spans="1:56" ht="28.5" customHeight="1" x14ac:dyDescent="0.45">
      <c r="A130" s="3" t="s">
        <v>146</v>
      </c>
      <c r="B130" s="14" t="s">
        <v>146</v>
      </c>
      <c r="C130" s="9" t="s">
        <v>152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45777</v>
      </c>
      <c r="U130" s="11">
        <v>110000</v>
      </c>
      <c r="V130" s="10">
        <v>0</v>
      </c>
      <c r="W130" s="10">
        <v>110000</v>
      </c>
      <c r="X130" s="10">
        <v>0</v>
      </c>
      <c r="Y130" s="10">
        <v>115500</v>
      </c>
      <c r="Z130" s="9" t="s">
        <v>82</v>
      </c>
      <c r="AA130" s="8">
        <v>115252.50000000001</v>
      </c>
      <c r="AB130" s="8">
        <v>0</v>
      </c>
      <c r="AC130" s="8">
        <v>115252.50000000001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45777</v>
      </c>
      <c r="AK130" s="3">
        <v>0</v>
      </c>
      <c r="AL130" s="3">
        <v>45768</v>
      </c>
      <c r="AM130" s="3">
        <v>45775</v>
      </c>
      <c r="AN130" s="3">
        <v>45776</v>
      </c>
      <c r="AO130" s="3">
        <v>45776</v>
      </c>
      <c r="AP130" s="3">
        <v>45772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8810.4133333333339</v>
      </c>
    </row>
    <row r="131" spans="1:56" ht="28.5" customHeight="1" x14ac:dyDescent="0.45">
      <c r="A131" s="3">
        <v>45731</v>
      </c>
      <c r="B131" s="14" t="s">
        <v>672</v>
      </c>
      <c r="C131" s="9" t="s">
        <v>86</v>
      </c>
      <c r="D131" s="13" t="s">
        <v>621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45779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245</v>
      </c>
      <c r="AG131" s="1" t="s">
        <v>123</v>
      </c>
      <c r="AH131" s="1" t="s">
        <v>74</v>
      </c>
      <c r="AI131" s="1">
        <v>2</v>
      </c>
      <c r="AJ131" s="3">
        <v>45779</v>
      </c>
      <c r="AK131" s="3">
        <v>0</v>
      </c>
      <c r="AL131" s="3">
        <v>45770</v>
      </c>
      <c r="AM131" s="3">
        <v>45777</v>
      </c>
      <c r="AN131" s="3">
        <v>45778</v>
      </c>
      <c r="AO131" s="3">
        <v>45778</v>
      </c>
      <c r="AP131" s="3">
        <v>45774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673</v>
      </c>
      <c r="C132" s="9" t="s">
        <v>86</v>
      </c>
      <c r="D132" s="13" t="s">
        <v>626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245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674</v>
      </c>
      <c r="C133" s="9" t="s">
        <v>86</v>
      </c>
      <c r="D133" s="13" t="s">
        <v>632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245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673</v>
      </c>
      <c r="C134" s="9" t="s">
        <v>86</v>
      </c>
      <c r="D134" s="13" t="s">
        <v>627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45780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245</v>
      </c>
      <c r="AG134" s="1" t="s">
        <v>123</v>
      </c>
      <c r="AH134" s="1" t="s">
        <v>74</v>
      </c>
      <c r="AI134" s="1">
        <v>2</v>
      </c>
      <c r="AJ134" s="3">
        <v>45780</v>
      </c>
      <c r="AK134" s="3">
        <v>0</v>
      </c>
      <c r="AL134" s="3">
        <v>45771</v>
      </c>
      <c r="AM134" s="3">
        <v>45778</v>
      </c>
      <c r="AN134" s="3">
        <v>45779</v>
      </c>
      <c r="AO134" s="3">
        <v>45779</v>
      </c>
      <c r="AP134" s="3">
        <v>45775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8.5" customHeight="1" x14ac:dyDescent="0.45">
      <c r="A135" s="3">
        <v>45731</v>
      </c>
      <c r="B135" s="14" t="s">
        <v>674</v>
      </c>
      <c r="C135" s="9" t="s">
        <v>86</v>
      </c>
      <c r="D135" s="13" t="s">
        <v>633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45785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245</v>
      </c>
      <c r="AG135" s="1" t="s">
        <v>123</v>
      </c>
      <c r="AH135" s="1" t="s">
        <v>74</v>
      </c>
      <c r="AI135" s="1">
        <v>2</v>
      </c>
      <c r="AJ135" s="3">
        <v>45785</v>
      </c>
      <c r="AK135" s="3">
        <v>0</v>
      </c>
      <c r="AL135" s="3">
        <v>45776</v>
      </c>
      <c r="AM135" s="3">
        <v>45783</v>
      </c>
      <c r="AN135" s="3">
        <v>45784</v>
      </c>
      <c r="AO135" s="3">
        <v>45784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669</v>
      </c>
      <c r="C136" s="9" t="s">
        <v>86</v>
      </c>
      <c r="D136" s="13" t="s">
        <v>625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45790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245</v>
      </c>
      <c r="AG136" s="1" t="s">
        <v>123</v>
      </c>
      <c r="AH136" s="1" t="s">
        <v>74</v>
      </c>
      <c r="AI136" s="1">
        <v>2</v>
      </c>
      <c r="AJ136" s="3">
        <v>45790</v>
      </c>
      <c r="AK136" s="3">
        <v>0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672</v>
      </c>
      <c r="C137" s="9" t="s">
        <v>86</v>
      </c>
      <c r="D137" s="13" t="s">
        <v>623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45792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245</v>
      </c>
      <c r="AG137" s="1" t="s">
        <v>122</v>
      </c>
      <c r="AH137" s="1" t="s">
        <v>74</v>
      </c>
      <c r="AI137" s="1">
        <v>2</v>
      </c>
      <c r="AJ137" s="3">
        <v>45792</v>
      </c>
      <c r="AK137" s="3">
        <v>0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45728</v>
      </c>
      <c r="B138" s="14" t="s">
        <v>609</v>
      </c>
      <c r="C138" s="9" t="s">
        <v>86</v>
      </c>
      <c r="D138" s="13" t="s">
        <v>610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45793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245</v>
      </c>
      <c r="AG138" s="1" t="s">
        <v>122</v>
      </c>
      <c r="AH138" s="1" t="s">
        <v>74</v>
      </c>
      <c r="AI138" s="1">
        <v>2</v>
      </c>
      <c r="AJ138" s="3">
        <v>45793</v>
      </c>
      <c r="AK138" s="3">
        <v>0</v>
      </c>
      <c r="AL138" s="3">
        <v>45784</v>
      </c>
      <c r="AM138" s="3">
        <v>45791</v>
      </c>
      <c r="AN138" s="3">
        <v>45792</v>
      </c>
      <c r="AO138" s="3">
        <v>45792</v>
      </c>
      <c r="AP138" s="3">
        <v>45788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609</v>
      </c>
      <c r="C139" s="9" t="s">
        <v>86</v>
      </c>
      <c r="D139" s="13" t="s">
        <v>252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245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768502.95403749996</v>
      </c>
      <c r="AB140" s="8">
        <v>42579.844037500006</v>
      </c>
      <c r="AC140" s="8">
        <v>725923.1100000001</v>
      </c>
      <c r="AD140" s="8">
        <v>0</v>
      </c>
      <c r="AE140" s="8">
        <v>0</v>
      </c>
      <c r="AF140" s="8" t="s">
        <v>58</v>
      </c>
      <c r="AG140" s="1" t="s">
        <v>122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45748</v>
      </c>
      <c r="B141" s="14" t="s">
        <v>138</v>
      </c>
      <c r="C141" s="9" t="s">
        <v>275</v>
      </c>
      <c r="D141" s="13" t="s">
        <v>277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36</v>
      </c>
      <c r="O141" s="9">
        <v>40</v>
      </c>
      <c r="P141" s="10">
        <v>195.39367372799995</v>
      </c>
      <c r="Q141" s="10">
        <v>0</v>
      </c>
      <c r="R141" s="10">
        <v>195.39367372799995</v>
      </c>
      <c r="S141" s="9" t="s">
        <v>67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140</v>
      </c>
      <c r="AA141" s="8">
        <v>9918.7000000000007</v>
      </c>
      <c r="AB141" s="8">
        <v>0</v>
      </c>
      <c r="AC141" s="8">
        <v>9918.7000000000007</v>
      </c>
      <c r="AD141" s="8">
        <v>0</v>
      </c>
      <c r="AE141" s="8">
        <v>0</v>
      </c>
      <c r="AF141" s="8" t="s">
        <v>302</v>
      </c>
      <c r="AG141" s="1" t="s">
        <v>125</v>
      </c>
      <c r="AH141" s="1" t="s">
        <v>72</v>
      </c>
      <c r="AI141" s="1">
        <v>3</v>
      </c>
      <c r="AJ141" s="3">
        <v>45772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45767</v>
      </c>
      <c r="AQ141" s="3">
        <v>45771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676.95127500000001</v>
      </c>
    </row>
    <row r="142" spans="1:56" ht="28.5" customHeight="1" x14ac:dyDescent="0.45">
      <c r="A142" s="3">
        <v>45749</v>
      </c>
      <c r="B142" s="14" t="s">
        <v>138</v>
      </c>
      <c r="C142" s="9" t="s">
        <v>321</v>
      </c>
      <c r="D142" s="13" t="s">
        <v>59</v>
      </c>
      <c r="E142" s="9">
        <v>21</v>
      </c>
      <c r="F142" s="9">
        <v>31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34</v>
      </c>
      <c r="O142" s="9">
        <v>40</v>
      </c>
      <c r="P142" s="10">
        <v>36.9076939264</v>
      </c>
      <c r="Q142" s="10">
        <v>0</v>
      </c>
      <c r="R142" s="10">
        <v>36.9076939264</v>
      </c>
      <c r="S142" s="9" t="s">
        <v>133</v>
      </c>
      <c r="T142" s="12">
        <v>45756</v>
      </c>
      <c r="U142" s="11">
        <v>2000</v>
      </c>
      <c r="V142" s="10">
        <v>0</v>
      </c>
      <c r="W142" s="10">
        <v>2000</v>
      </c>
      <c r="X142" s="10">
        <v>0</v>
      </c>
      <c r="Y142" s="10">
        <v>0</v>
      </c>
      <c r="Z142" s="9" t="s">
        <v>140</v>
      </c>
      <c r="AA142" s="8">
        <v>1816.1000000000001</v>
      </c>
      <c r="AB142" s="8">
        <v>0</v>
      </c>
      <c r="AC142" s="8">
        <v>1816.1000000000001</v>
      </c>
      <c r="AD142" s="8">
        <v>0</v>
      </c>
      <c r="AE142" s="8">
        <v>0</v>
      </c>
      <c r="AF142" s="8" t="s">
        <v>302</v>
      </c>
      <c r="AG142" s="1" t="s">
        <v>122</v>
      </c>
      <c r="AH142" s="1" t="s">
        <v>77</v>
      </c>
      <c r="AI142" s="1">
        <v>3</v>
      </c>
      <c r="AJ142" s="3">
        <v>45756</v>
      </c>
      <c r="AK142" s="3">
        <v>0</v>
      </c>
      <c r="AL142" s="3">
        <v>0</v>
      </c>
      <c r="AM142" s="3">
        <v>0</v>
      </c>
      <c r="AN142" s="3">
        <v>0</v>
      </c>
      <c r="AO142" s="3">
        <v>45753</v>
      </c>
      <c r="AP142" s="3">
        <v>45751</v>
      </c>
      <c r="AQ142" s="3">
        <v>45754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 t="s">
        <v>764</v>
      </c>
      <c r="AZ142" s="2">
        <v>0</v>
      </c>
      <c r="BA142" s="2">
        <v>0</v>
      </c>
      <c r="BB142" s="2">
        <v>0</v>
      </c>
      <c r="BC142" s="1" t="s">
        <v>105</v>
      </c>
      <c r="BD142" s="56">
        <v>123.94882499999999</v>
      </c>
    </row>
    <row r="143" spans="1:56" ht="28.5" customHeight="1" x14ac:dyDescent="0.45">
      <c r="A143" s="3" t="s">
        <v>146</v>
      </c>
      <c r="B143" s="14" t="s">
        <v>146</v>
      </c>
      <c r="C143" s="9" t="s">
        <v>196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445.06336793599996</v>
      </c>
      <c r="Q143" s="10">
        <v>0</v>
      </c>
      <c r="R143" s="10">
        <v>445.06336793599996</v>
      </c>
      <c r="S143" s="9" t="s">
        <v>71</v>
      </c>
      <c r="T143" s="12">
        <v>45777</v>
      </c>
      <c r="U143" s="11">
        <v>20000</v>
      </c>
      <c r="V143" s="10">
        <v>0</v>
      </c>
      <c r="W143" s="10">
        <v>20000</v>
      </c>
      <c r="X143" s="10">
        <v>0</v>
      </c>
      <c r="Y143" s="10">
        <v>0</v>
      </c>
      <c r="Z143" s="9" t="s">
        <v>140</v>
      </c>
      <c r="AA143" s="8">
        <v>22072.6</v>
      </c>
      <c r="AB143" s="8">
        <v>0</v>
      </c>
      <c r="AC143" s="8">
        <v>22072.6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77</v>
      </c>
      <c r="AI143" s="1">
        <v>3</v>
      </c>
      <c r="AJ143" s="3">
        <v>45777</v>
      </c>
      <c r="AK143" s="3">
        <v>0</v>
      </c>
      <c r="AL143" s="3">
        <v>0</v>
      </c>
      <c r="AM143" s="3">
        <v>0</v>
      </c>
      <c r="AN143" s="3">
        <v>0</v>
      </c>
      <c r="AO143" s="3">
        <v>45774</v>
      </c>
      <c r="AP143" s="3">
        <v>45772</v>
      </c>
      <c r="AQ143" s="3">
        <v>45775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1506.4549499999996</v>
      </c>
    </row>
    <row r="144" spans="1:56" ht="28.5" customHeight="1" x14ac:dyDescent="0.45">
      <c r="A144" s="3" t="s">
        <v>146</v>
      </c>
      <c r="B144" s="14" t="s">
        <v>146</v>
      </c>
      <c r="C144" s="9" t="s">
        <v>196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45777</v>
      </c>
      <c r="U144" s="11">
        <v>20000</v>
      </c>
      <c r="V144" s="10">
        <v>0</v>
      </c>
      <c r="W144" s="10">
        <v>20000</v>
      </c>
      <c r="X144" s="10">
        <v>0</v>
      </c>
      <c r="Y144" s="10">
        <v>0</v>
      </c>
      <c r="Z144" s="9" t="s">
        <v>140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45777</v>
      </c>
      <c r="AK144" s="3">
        <v>0</v>
      </c>
      <c r="AL144" s="3">
        <v>0</v>
      </c>
      <c r="AM144" s="3">
        <v>0</v>
      </c>
      <c r="AN144" s="3">
        <v>0</v>
      </c>
      <c r="AO144" s="3">
        <v>45775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1506.4549499999996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 t="s">
        <v>60</v>
      </c>
      <c r="H145" s="9">
        <v>0</v>
      </c>
      <c r="I145" s="9">
        <v>67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140</v>
      </c>
      <c r="AA145" s="8">
        <v>55880</v>
      </c>
      <c r="AB145" s="8">
        <v>0</v>
      </c>
      <c r="AC145" s="8">
        <v>55880</v>
      </c>
      <c r="AD145" s="8">
        <v>0</v>
      </c>
      <c r="AE145" s="8">
        <v>0</v>
      </c>
      <c r="AF145" s="8" t="s">
        <v>58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45743</v>
      </c>
      <c r="B146" s="14" t="s">
        <v>742</v>
      </c>
      <c r="C146" s="9" t="s">
        <v>80</v>
      </c>
      <c r="D146" s="13" t="s">
        <v>729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45752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128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45752</v>
      </c>
      <c r="AK146" s="3">
        <v>45748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45747</v>
      </c>
      <c r="AQ146" s="3">
        <v>45751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8.5" customHeight="1" x14ac:dyDescent="0.45">
      <c r="A147" s="3">
        <v>45740</v>
      </c>
      <c r="B147" s="14" t="s">
        <v>721</v>
      </c>
      <c r="C147" s="9" t="s">
        <v>355</v>
      </c>
      <c r="D147" s="13" t="s">
        <v>716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114</v>
      </c>
      <c r="T147" s="12">
        <v>45752</v>
      </c>
      <c r="U147" s="11">
        <v>5000</v>
      </c>
      <c r="V147" s="10">
        <v>0</v>
      </c>
      <c r="W147" s="10">
        <v>5000</v>
      </c>
      <c r="X147" s="10">
        <v>5677</v>
      </c>
      <c r="Y147" s="10">
        <v>0</v>
      </c>
      <c r="Z147" s="9" t="s">
        <v>128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124</v>
      </c>
      <c r="AH147" s="1" t="s">
        <v>68</v>
      </c>
      <c r="AI147" s="1">
        <v>4</v>
      </c>
      <c r="AJ147" s="3">
        <v>45752</v>
      </c>
      <c r="AK147" s="3">
        <v>45748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45747</v>
      </c>
      <c r="AQ147" s="3">
        <v>45751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8.5" customHeight="1" x14ac:dyDescent="0.45">
      <c r="A148" s="3">
        <v>45693</v>
      </c>
      <c r="B148" s="14" t="s">
        <v>406</v>
      </c>
      <c r="C148" s="9" t="s">
        <v>111</v>
      </c>
      <c r="D148" s="13" t="s">
        <v>193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0.43312264343039991</v>
      </c>
      <c r="Q148" s="10">
        <v>0</v>
      </c>
      <c r="R148" s="10">
        <v>0.43312264343039991</v>
      </c>
      <c r="S148" s="9" t="s">
        <v>67</v>
      </c>
      <c r="T148" s="12">
        <v>45754</v>
      </c>
      <c r="U148" s="11">
        <v>5000</v>
      </c>
      <c r="V148" s="10">
        <v>4981</v>
      </c>
      <c r="W148" s="10">
        <v>19</v>
      </c>
      <c r="X148" s="10">
        <v>5398</v>
      </c>
      <c r="Y148" s="10">
        <v>0</v>
      </c>
      <c r="Z148" s="9" t="s">
        <v>128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68</v>
      </c>
      <c r="AI148" s="1">
        <v>4</v>
      </c>
      <c r="AJ148" s="3">
        <v>45754</v>
      </c>
      <c r="AK148" s="3">
        <v>45750</v>
      </c>
      <c r="AL148" s="3">
        <v>45744</v>
      </c>
      <c r="AM148" s="3">
        <v>45751</v>
      </c>
      <c r="AN148" s="3">
        <v>45752</v>
      </c>
      <c r="AO148" s="3">
        <v>45752</v>
      </c>
      <c r="AP148" s="3">
        <v>45749</v>
      </c>
      <c r="AQ148" s="3">
        <v>45753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8.5" customHeight="1" x14ac:dyDescent="0.45">
      <c r="A149" s="3">
        <v>45628</v>
      </c>
      <c r="B149" s="14" t="s">
        <v>265</v>
      </c>
      <c r="C149" s="9" t="s">
        <v>113</v>
      </c>
      <c r="D149" s="13" t="s">
        <v>160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45754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45754</v>
      </c>
      <c r="AK149" s="3">
        <v>45750</v>
      </c>
      <c r="AL149" s="3">
        <v>45744</v>
      </c>
      <c r="AM149" s="3">
        <v>45751</v>
      </c>
      <c r="AN149" s="3">
        <v>45752</v>
      </c>
      <c r="AO149" s="3">
        <v>45752</v>
      </c>
      <c r="AP149" s="3">
        <v>45749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335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45741</v>
      </c>
      <c r="B150" s="14" t="s">
        <v>743</v>
      </c>
      <c r="C150" s="9" t="s">
        <v>208</v>
      </c>
      <c r="D150" s="13" t="s">
        <v>722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45755</v>
      </c>
      <c r="U150" s="11">
        <v>5000</v>
      </c>
      <c r="V150" s="10">
        <v>0</v>
      </c>
      <c r="W150" s="10">
        <v>5000</v>
      </c>
      <c r="X150" s="10">
        <v>5400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45755</v>
      </c>
      <c r="AK150" s="3">
        <v>45751</v>
      </c>
      <c r="AL150" s="3">
        <v>45745</v>
      </c>
      <c r="AM150" s="3">
        <v>45752</v>
      </c>
      <c r="AN150" s="3">
        <v>45753</v>
      </c>
      <c r="AO150" s="3">
        <v>45753</v>
      </c>
      <c r="AP150" s="3">
        <v>45750</v>
      </c>
      <c r="AQ150" s="3">
        <v>45754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45741</v>
      </c>
      <c r="B151" s="14" t="s">
        <v>743</v>
      </c>
      <c r="C151" s="9" t="s">
        <v>208</v>
      </c>
      <c r="D151" s="13" t="s">
        <v>352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45755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45755</v>
      </c>
      <c r="AK151" s="3">
        <v>45751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45750</v>
      </c>
      <c r="AQ151" s="3">
        <v>45754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45741</v>
      </c>
      <c r="B152" s="14" t="s">
        <v>744</v>
      </c>
      <c r="C152" s="9" t="s">
        <v>208</v>
      </c>
      <c r="D152" s="13" t="s">
        <v>745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114</v>
      </c>
      <c r="T152" s="12">
        <v>45755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5378.4500000000007</v>
      </c>
      <c r="AB152" s="8">
        <v>5378.4500000000007</v>
      </c>
      <c r="AC152" s="8">
        <v>0</v>
      </c>
      <c r="AD152" s="8">
        <v>5378.4500000000007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45755</v>
      </c>
      <c r="AK152" s="3">
        <v>45751</v>
      </c>
      <c r="AL152" s="3">
        <v>45745</v>
      </c>
      <c r="AM152" s="3">
        <v>45752</v>
      </c>
      <c r="AN152" s="3">
        <v>45753</v>
      </c>
      <c r="AO152" s="3">
        <v>45753</v>
      </c>
      <c r="AP152" s="3">
        <v>45750</v>
      </c>
      <c r="AQ152" s="3">
        <v>45754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744</v>
      </c>
      <c r="C153" s="9" t="s">
        <v>208</v>
      </c>
      <c r="D153" s="13" t="s">
        <v>328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5378.4500000000007</v>
      </c>
      <c r="AB153" s="8">
        <v>5378.4500000000007</v>
      </c>
      <c r="AC153" s="8">
        <v>0</v>
      </c>
      <c r="AD153" s="8">
        <v>5378.4500000000007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746</v>
      </c>
      <c r="C154" s="9" t="s">
        <v>208</v>
      </c>
      <c r="D154" s="13" t="s">
        <v>724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746</v>
      </c>
      <c r="C155" s="9" t="s">
        <v>208</v>
      </c>
      <c r="D155" s="13" t="s">
        <v>725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45749</v>
      </c>
      <c r="B156" s="14" t="s">
        <v>138</v>
      </c>
      <c r="C156" s="9" t="s">
        <v>765</v>
      </c>
      <c r="D156" s="13" t="s">
        <v>766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45757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45757</v>
      </c>
      <c r="AK156" s="3">
        <v>45753</v>
      </c>
      <c r="AL156" s="3">
        <v>45747</v>
      </c>
      <c r="AM156" s="3">
        <v>45754</v>
      </c>
      <c r="AN156" s="3">
        <v>45755</v>
      </c>
      <c r="AO156" s="3">
        <v>45755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 t="s">
        <v>146</v>
      </c>
      <c r="B157" s="14" t="s">
        <v>146</v>
      </c>
      <c r="C157" s="9" t="s">
        <v>115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45777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128</v>
      </c>
      <c r="AA157" s="8">
        <v>43027.600000000006</v>
      </c>
      <c r="AB157" s="8">
        <v>0</v>
      </c>
      <c r="AC157" s="8">
        <v>43027.600000000006</v>
      </c>
      <c r="AD157" s="8">
        <v>0</v>
      </c>
      <c r="AE157" s="8">
        <v>43027.600000000006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45777</v>
      </c>
      <c r="AK157" s="3">
        <v>45773</v>
      </c>
      <c r="AL157" s="3">
        <v>45767</v>
      </c>
      <c r="AM157" s="3">
        <v>45774</v>
      </c>
      <c r="AN157" s="3">
        <v>45775</v>
      </c>
      <c r="AO157" s="3">
        <v>45775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3094.2581413333332</v>
      </c>
    </row>
    <row r="158" spans="1:56" ht="28.5" customHeight="1" x14ac:dyDescent="0.45">
      <c r="A158" s="3" t="s">
        <v>146</v>
      </c>
      <c r="B158" s="14" t="s">
        <v>146</v>
      </c>
      <c r="C158" s="9" t="s">
        <v>113</v>
      </c>
      <c r="D158" s="13" t="s">
        <v>160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45777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128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21513.800000000003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45777</v>
      </c>
      <c r="AK158" s="3">
        <v>45773</v>
      </c>
      <c r="AL158" s="3">
        <v>45767</v>
      </c>
      <c r="AM158" s="3">
        <v>45774</v>
      </c>
      <c r="AN158" s="3">
        <v>45775</v>
      </c>
      <c r="AO158" s="3">
        <v>45775</v>
      </c>
      <c r="AP158" s="3">
        <v>45772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1547.1290706666666</v>
      </c>
    </row>
    <row r="159" spans="1:56" ht="28.5" customHeight="1" x14ac:dyDescent="0.45">
      <c r="A159" s="3" t="s">
        <v>146</v>
      </c>
      <c r="B159" s="14" t="s">
        <v>146</v>
      </c>
      <c r="C159" s="9" t="s">
        <v>111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>
        <v>45777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128</v>
      </c>
      <c r="AA159" s="8">
        <v>11595.1</v>
      </c>
      <c r="AB159" s="8">
        <v>11595.1</v>
      </c>
      <c r="AC159" s="8">
        <v>0</v>
      </c>
      <c r="AD159" s="8">
        <v>11595.1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45777</v>
      </c>
      <c r="AK159" s="3">
        <v>45773</v>
      </c>
      <c r="AL159" s="3">
        <v>45767</v>
      </c>
      <c r="AM159" s="3">
        <v>45774</v>
      </c>
      <c r="AN159" s="3">
        <v>45775</v>
      </c>
      <c r="AO159" s="3">
        <v>45775</v>
      </c>
      <c r="AP159" s="3">
        <v>45772</v>
      </c>
      <c r="AQ159" s="3">
        <v>45776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>
        <v>45631</v>
      </c>
      <c r="B160" s="14" t="s">
        <v>272</v>
      </c>
      <c r="C160" s="9" t="s">
        <v>113</v>
      </c>
      <c r="D160" s="13" t="s">
        <v>160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17211.04</v>
      </c>
      <c r="AC160" s="8">
        <v>0</v>
      </c>
      <c r="AD160" s="8">
        <v>17211.04</v>
      </c>
      <c r="AE160" s="8">
        <v>0</v>
      </c>
      <c r="AF160" s="8">
        <v>0</v>
      </c>
      <c r="AG160" s="1" t="s">
        <v>123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336</v>
      </c>
      <c r="AZ160" s="2">
        <v>0</v>
      </c>
      <c r="BA160" s="2">
        <v>0</v>
      </c>
      <c r="BB160" s="2">
        <v>0</v>
      </c>
      <c r="BC160" s="1" t="s">
        <v>129</v>
      </c>
      <c r="BD160" s="56">
        <v>0</v>
      </c>
    </row>
    <row r="161" spans="1:56" ht="28.5" customHeight="1" x14ac:dyDescent="0.45">
      <c r="A161" s="3">
        <v>45631</v>
      </c>
      <c r="B161" s="14" t="s">
        <v>273</v>
      </c>
      <c r="C161" s="9" t="s">
        <v>113</v>
      </c>
      <c r="D161" s="13" t="s">
        <v>160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128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337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45693</v>
      </c>
      <c r="B162" s="14" t="s">
        <v>405</v>
      </c>
      <c r="C162" s="9" t="s">
        <v>111</v>
      </c>
      <c r="D162" s="13" t="s">
        <v>402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128</v>
      </c>
      <c r="AA162" s="8">
        <v>3310.89</v>
      </c>
      <c r="AB162" s="8">
        <v>3310.89</v>
      </c>
      <c r="AC162" s="8">
        <v>0</v>
      </c>
      <c r="AD162" s="8">
        <v>3310.89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45693</v>
      </c>
      <c r="B163" s="14" t="s">
        <v>406</v>
      </c>
      <c r="C163" s="9" t="s">
        <v>111</v>
      </c>
      <c r="D163" s="13" t="s">
        <v>193</v>
      </c>
      <c r="E163" s="9">
        <v>21</v>
      </c>
      <c r="F163" s="9">
        <v>40</v>
      </c>
      <c r="G163" s="9" t="s">
        <v>60</v>
      </c>
      <c r="H163" s="9" t="s">
        <v>66</v>
      </c>
      <c r="I163" s="9">
        <v>108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42</v>
      </c>
      <c r="O163" s="9">
        <v>40</v>
      </c>
      <c r="P163" s="10">
        <v>113.97964300799998</v>
      </c>
      <c r="Q163" s="10">
        <v>0</v>
      </c>
      <c r="R163" s="10">
        <v>113.97964300799998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128</v>
      </c>
      <c r="AA163" s="8">
        <v>5797.55</v>
      </c>
      <c r="AB163" s="8">
        <v>5797.55</v>
      </c>
      <c r="AC163" s="8">
        <v>0</v>
      </c>
      <c r="AD163" s="8">
        <v>5797.55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45667</v>
      </c>
      <c r="B164" s="14" t="s">
        <v>347</v>
      </c>
      <c r="C164" s="9" t="s">
        <v>111</v>
      </c>
      <c r="D164" s="13" t="s">
        <v>341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86.841632767999982</v>
      </c>
      <c r="Q164" s="10">
        <v>0</v>
      </c>
      <c r="R164" s="10">
        <v>86.841632767999982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128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317.46284826666664</v>
      </c>
    </row>
    <row r="165" spans="1:56" ht="28.5" customHeight="1" x14ac:dyDescent="0.45">
      <c r="A165" s="3" t="s">
        <v>146</v>
      </c>
      <c r="B165" s="14" t="s">
        <v>146</v>
      </c>
      <c r="C165" s="9" t="s">
        <v>113</v>
      </c>
      <c r="D165" s="13" t="s">
        <v>160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128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773.56453533333331</v>
      </c>
    </row>
    <row r="166" spans="1:56" ht="28.5" customHeight="1" x14ac:dyDescent="0.45">
      <c r="A166" s="3">
        <v>45548</v>
      </c>
      <c r="B166" s="14" t="s">
        <v>217</v>
      </c>
      <c r="C166" s="9" t="s">
        <v>111</v>
      </c>
      <c r="D166" s="13" t="s">
        <v>211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136</v>
      </c>
      <c r="C167" s="9" t="s">
        <v>80</v>
      </c>
      <c r="D167" s="13" t="s">
        <v>135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128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126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396.82856033333326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83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128</v>
      </c>
      <c r="AA168" s="8">
        <v>193428.62</v>
      </c>
      <c r="AB168" s="8">
        <v>97161.35</v>
      </c>
      <c r="AC168" s="8">
        <v>96267.27</v>
      </c>
      <c r="AD168" s="8">
        <v>97161.35</v>
      </c>
      <c r="AE168" s="8">
        <v>96267.27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130</v>
      </c>
      <c r="BD168" s="56">
        <v>0</v>
      </c>
    </row>
    <row r="169" spans="1:56" ht="28.5" customHeight="1" x14ac:dyDescent="0.45">
      <c r="A169" s="3">
        <v>45720</v>
      </c>
      <c r="B169" s="14" t="s">
        <v>516</v>
      </c>
      <c r="C169" s="9" t="s">
        <v>502</v>
      </c>
      <c r="D169" s="13" t="s">
        <v>503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377</v>
      </c>
      <c r="T169" s="12" t="s">
        <v>142</v>
      </c>
      <c r="U169" s="11">
        <v>300000</v>
      </c>
      <c r="V169" s="10">
        <v>325632</v>
      </c>
      <c r="W169" s="10">
        <v>0</v>
      </c>
      <c r="X169" s="10">
        <v>329710</v>
      </c>
      <c r="Y169" s="10">
        <v>0</v>
      </c>
      <c r="Z169" s="9" t="s">
        <v>419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142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 t="s">
        <v>767</v>
      </c>
      <c r="AZ169" s="2">
        <v>0</v>
      </c>
      <c r="BA169" s="2">
        <v>0</v>
      </c>
      <c r="BB169" s="2">
        <v>0</v>
      </c>
      <c r="BC169" s="1" t="s">
        <v>422</v>
      </c>
      <c r="BD169" s="56">
        <v>0</v>
      </c>
    </row>
    <row r="170" spans="1:56" ht="28.5" customHeight="1" x14ac:dyDescent="0.45">
      <c r="A170" s="3">
        <v>45720</v>
      </c>
      <c r="B170" s="14" t="s">
        <v>516</v>
      </c>
      <c r="C170" s="9" t="s">
        <v>502</v>
      </c>
      <c r="D170" s="13" t="s">
        <v>503</v>
      </c>
      <c r="E170" s="9">
        <v>22</v>
      </c>
      <c r="F170" s="9">
        <v>34</v>
      </c>
      <c r="G170" s="9" t="s">
        <v>60</v>
      </c>
      <c r="H170" s="9" t="s">
        <v>66</v>
      </c>
      <c r="I170" s="9">
        <v>115</v>
      </c>
      <c r="J170" s="9" t="s">
        <v>78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377</v>
      </c>
      <c r="T170" s="12">
        <v>45777</v>
      </c>
      <c r="U170" s="11">
        <v>420000</v>
      </c>
      <c r="V170" s="10">
        <v>0</v>
      </c>
      <c r="W170" s="10">
        <v>420000</v>
      </c>
      <c r="X170" s="10">
        <v>21430</v>
      </c>
      <c r="Y170" s="10">
        <v>418498.5</v>
      </c>
      <c r="Z170" s="9" t="s">
        <v>419</v>
      </c>
      <c r="AA170" s="8">
        <v>415096.10719500005</v>
      </c>
      <c r="AB170" s="8">
        <v>46513</v>
      </c>
      <c r="AC170" s="8">
        <v>368583.10719500005</v>
      </c>
      <c r="AD170" s="8">
        <v>0</v>
      </c>
      <c r="AE170" s="8">
        <v>415096.10719500005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422</v>
      </c>
      <c r="BD170" s="56">
        <v>39381.876393428443</v>
      </c>
    </row>
    <row r="171" spans="1:56" ht="28.5" customHeight="1" x14ac:dyDescent="0.45">
      <c r="A171" s="3">
        <v>45720</v>
      </c>
      <c r="B171" s="14" t="s">
        <v>516</v>
      </c>
      <c r="C171" s="9" t="s">
        <v>502</v>
      </c>
      <c r="D171" s="13" t="s">
        <v>503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377</v>
      </c>
      <c r="T171" s="12">
        <v>45800</v>
      </c>
      <c r="U171" s="11">
        <v>3280000</v>
      </c>
      <c r="V171" s="10">
        <v>0</v>
      </c>
      <c r="W171" s="10">
        <v>3280000</v>
      </c>
      <c r="X171" s="10">
        <v>0</v>
      </c>
      <c r="Y171" s="10">
        <v>3444000</v>
      </c>
      <c r="Z171" s="9" t="s">
        <v>419</v>
      </c>
      <c r="AA171" s="8">
        <v>3253333.6</v>
      </c>
      <c r="AB171" s="8">
        <v>0</v>
      </c>
      <c r="AC171" s="8">
        <v>3253333.6</v>
      </c>
      <c r="AD171" s="8">
        <v>0</v>
      </c>
      <c r="AE171" s="8">
        <v>3253333.6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45800</v>
      </c>
      <c r="AK171" s="3">
        <v>45796</v>
      </c>
      <c r="AL171" s="3">
        <v>45790</v>
      </c>
      <c r="AM171" s="3">
        <v>45797</v>
      </c>
      <c r="AN171" s="3">
        <v>45798</v>
      </c>
      <c r="AO171" s="3">
        <v>45798</v>
      </c>
      <c r="AP171" s="3">
        <v>45795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422</v>
      </c>
      <c r="BD171" s="56">
        <v>347607.85071466671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21.6</v>
      </c>
      <c r="F172" s="9">
        <v>34</v>
      </c>
      <c r="G172" s="9">
        <v>0</v>
      </c>
      <c r="H172" s="9">
        <v>0</v>
      </c>
      <c r="I172" s="9">
        <v>97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419</v>
      </c>
      <c r="AA172" s="8">
        <v>3668429.7071950003</v>
      </c>
      <c r="AB172" s="8">
        <v>46513</v>
      </c>
      <c r="AC172" s="8">
        <v>3621916.7071950003</v>
      </c>
      <c r="AD172" s="8">
        <v>0</v>
      </c>
      <c r="AE172" s="8">
        <v>3668429.7071950003</v>
      </c>
      <c r="AF172" s="8" t="s">
        <v>58</v>
      </c>
      <c r="AG172" s="1" t="s">
        <v>123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422</v>
      </c>
      <c r="BD172" s="56">
        <v>0</v>
      </c>
    </row>
    <row r="173" spans="1:56" ht="28.5" customHeight="1" x14ac:dyDescent="0.45">
      <c r="A173" s="3">
        <v>45740</v>
      </c>
      <c r="B173" s="14" t="s">
        <v>726</v>
      </c>
      <c r="C173" s="9" t="s">
        <v>710</v>
      </c>
      <c r="D173" s="13" t="s">
        <v>711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45751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19837.400000000001</v>
      </c>
      <c r="AB173" s="8">
        <v>19837.400000000001</v>
      </c>
      <c r="AC173" s="8">
        <v>0</v>
      </c>
      <c r="AD173" s="8">
        <v>0</v>
      </c>
      <c r="AE173" s="8">
        <v>0</v>
      </c>
      <c r="AF173" s="8" t="s">
        <v>356</v>
      </c>
      <c r="AG173" s="1" t="s">
        <v>61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8.5" customHeight="1" x14ac:dyDescent="0.45">
      <c r="A174" s="3">
        <v>45743</v>
      </c>
      <c r="B174" s="14" t="s">
        <v>747</v>
      </c>
      <c r="C174" s="9" t="s">
        <v>207</v>
      </c>
      <c r="D174" s="13" t="s">
        <v>748</v>
      </c>
      <c r="E174" s="9">
        <v>23</v>
      </c>
      <c r="F174" s="9">
        <v>32</v>
      </c>
      <c r="G174" s="9" t="s">
        <v>60</v>
      </c>
      <c r="H174" s="9">
        <v>0</v>
      </c>
      <c r="I174" s="9">
        <v>64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35</v>
      </c>
      <c r="O174" s="9">
        <v>40</v>
      </c>
      <c r="P174" s="10">
        <v>103.61785728</v>
      </c>
      <c r="Q174" s="10">
        <v>0</v>
      </c>
      <c r="R174" s="10">
        <v>103.61785728</v>
      </c>
      <c r="S174" s="9" t="s">
        <v>71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84</v>
      </c>
      <c r="AA174" s="8">
        <v>4679.9500000000007</v>
      </c>
      <c r="AB174" s="8">
        <v>4243</v>
      </c>
      <c r="AC174" s="8">
        <v>436.95000000000073</v>
      </c>
      <c r="AD174" s="8">
        <v>0</v>
      </c>
      <c r="AE174" s="8">
        <v>0</v>
      </c>
      <c r="AF174" s="8" t="s">
        <v>356</v>
      </c>
      <c r="AG174" s="1" t="s">
        <v>61</v>
      </c>
      <c r="AH174" s="1" t="s">
        <v>72</v>
      </c>
      <c r="AI174" s="1">
        <v>3</v>
      </c>
      <c r="AJ174" s="3">
        <v>45755</v>
      </c>
      <c r="AK174" s="3">
        <v>0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749</v>
      </c>
      <c r="AZ174" s="2">
        <v>0</v>
      </c>
      <c r="BA174" s="2">
        <v>0</v>
      </c>
      <c r="BB174" s="2">
        <v>0</v>
      </c>
      <c r="BC174" s="1" t="s">
        <v>105</v>
      </c>
      <c r="BD174" s="56">
        <v>32.662012500000053</v>
      </c>
    </row>
    <row r="175" spans="1:56" ht="28.5" customHeight="1" x14ac:dyDescent="0.45">
      <c r="A175" s="3">
        <v>45748</v>
      </c>
      <c r="B175" s="14" t="s">
        <v>138</v>
      </c>
      <c r="C175" s="9" t="s">
        <v>266</v>
      </c>
      <c r="D175" s="13" t="s">
        <v>768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45756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356</v>
      </c>
      <c r="AG175" s="1" t="s">
        <v>61</v>
      </c>
      <c r="AH175" s="1" t="s">
        <v>74</v>
      </c>
      <c r="AI175" s="1">
        <v>2</v>
      </c>
      <c r="AJ175" s="3">
        <v>45756</v>
      </c>
      <c r="AK175" s="3">
        <v>0</v>
      </c>
      <c r="AL175" s="3">
        <v>45747</v>
      </c>
      <c r="AM175" s="3">
        <v>45754</v>
      </c>
      <c r="AN175" s="3">
        <v>45755</v>
      </c>
      <c r="AO175" s="3">
        <v>45755</v>
      </c>
      <c r="AP175" s="3">
        <v>45751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741.42282499999999</v>
      </c>
    </row>
    <row r="176" spans="1:56" ht="28.5" customHeight="1" x14ac:dyDescent="0.45">
      <c r="A176" s="3" t="s">
        <v>146</v>
      </c>
      <c r="B176" s="14" t="s">
        <v>146</v>
      </c>
      <c r="C176" s="9" t="s">
        <v>325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84</v>
      </c>
      <c r="AA176" s="8">
        <v>49593.500000000007</v>
      </c>
      <c r="AB176" s="8">
        <v>0</v>
      </c>
      <c r="AC176" s="8">
        <v>49593.500000000007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3707.1141250000001</v>
      </c>
    </row>
    <row r="177" spans="1:56" ht="28.5" customHeight="1" x14ac:dyDescent="0.45">
      <c r="A177" s="3" t="s">
        <v>146</v>
      </c>
      <c r="B177" s="14" t="s">
        <v>146</v>
      </c>
      <c r="C177" s="9" t="s">
        <v>349</v>
      </c>
      <c r="D177" s="13" t="s">
        <v>61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133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9918.7000000000007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741.42282499999999</v>
      </c>
    </row>
    <row r="178" spans="1:56" ht="28.5" customHeight="1" x14ac:dyDescent="0.45">
      <c r="A178" s="3" t="s">
        <v>146</v>
      </c>
      <c r="B178" s="14" t="s">
        <v>146</v>
      </c>
      <c r="C178" s="9" t="s">
        <v>195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93</v>
      </c>
      <c r="M178" s="10">
        <v>24</v>
      </c>
      <c r="N178" s="9">
        <v>37</v>
      </c>
      <c r="O178" s="9">
        <v>50</v>
      </c>
      <c r="P178" s="10">
        <v>273.84719423999996</v>
      </c>
      <c r="Q178" s="10">
        <v>0</v>
      </c>
      <c r="R178" s="10">
        <v>273.84719423999996</v>
      </c>
      <c r="S178" s="9" t="s">
        <v>133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72</v>
      </c>
      <c r="AI178" s="1">
        <v>3</v>
      </c>
      <c r="AJ178" s="3">
        <v>45777</v>
      </c>
      <c r="AK178" s="3">
        <v>0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741.42282499999999</v>
      </c>
    </row>
    <row r="179" spans="1:56" ht="28.5" customHeight="1" x14ac:dyDescent="0.45">
      <c r="A179" s="3" t="s">
        <v>146</v>
      </c>
      <c r="B179" s="14" t="s">
        <v>146</v>
      </c>
      <c r="C179" s="9" t="s">
        <v>282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113785.65000000001</v>
      </c>
      <c r="AB180" s="8">
        <v>24080.400000000001</v>
      </c>
      <c r="AC180" s="8">
        <v>89705.25</v>
      </c>
      <c r="AD180" s="8">
        <v>0</v>
      </c>
      <c r="AE180" s="8">
        <v>19837.400000000001</v>
      </c>
      <c r="AF180" s="8" t="s">
        <v>58</v>
      </c>
      <c r="AG180" s="1" t="s">
        <v>123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8.5" customHeight="1" x14ac:dyDescent="0.45">
      <c r="A181" s="3">
        <v>45749</v>
      </c>
      <c r="B181" s="14" t="s">
        <v>138</v>
      </c>
      <c r="C181" s="9" t="s">
        <v>769</v>
      </c>
      <c r="D181" s="13" t="s">
        <v>770</v>
      </c>
      <c r="E181" s="9">
        <v>23</v>
      </c>
      <c r="F181" s="9">
        <v>35</v>
      </c>
      <c r="G181" s="9" t="s">
        <v>200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202</v>
      </c>
      <c r="AA181" s="8">
        <v>5099.05</v>
      </c>
      <c r="AB181" s="8">
        <v>5099.05</v>
      </c>
      <c r="AC181" s="8">
        <v>0</v>
      </c>
      <c r="AD181" s="8">
        <v>0</v>
      </c>
      <c r="AE181" s="8">
        <v>0</v>
      </c>
      <c r="AF181" s="8" t="s">
        <v>356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201</v>
      </c>
      <c r="BD181" s="56">
        <v>0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200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202</v>
      </c>
      <c r="AA182" s="8">
        <v>5099.05</v>
      </c>
      <c r="AB182" s="8">
        <v>5099.05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201</v>
      </c>
      <c r="BD182" s="56">
        <v>0</v>
      </c>
    </row>
    <row r="183" spans="1:56" ht="28.5" customHeight="1" x14ac:dyDescent="0.45">
      <c r="A183" s="3">
        <v>45748</v>
      </c>
      <c r="B183" s="14" t="s">
        <v>138</v>
      </c>
      <c r="C183" s="9" t="s">
        <v>266</v>
      </c>
      <c r="D183" s="13" t="s">
        <v>585</v>
      </c>
      <c r="E183" s="9">
        <v>23</v>
      </c>
      <c r="F183" s="9">
        <v>34</v>
      </c>
      <c r="G183" s="9" t="s">
        <v>583</v>
      </c>
      <c r="H183" s="9">
        <v>0</v>
      </c>
      <c r="I183" s="9">
        <v>68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45756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584</v>
      </c>
      <c r="AA183" s="8">
        <v>9918.7000000000007</v>
      </c>
      <c r="AB183" s="8">
        <v>3443</v>
      </c>
      <c r="AC183" s="8">
        <v>6475.7000000000007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45756</v>
      </c>
      <c r="AK183" s="3">
        <v>0</v>
      </c>
      <c r="AL183" s="3">
        <v>45747</v>
      </c>
      <c r="AM183" s="3">
        <v>45754</v>
      </c>
      <c r="AN183" s="3">
        <v>45755</v>
      </c>
      <c r="AO183" s="3">
        <v>45755</v>
      </c>
      <c r="AP183" s="3">
        <v>45751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201</v>
      </c>
      <c r="BD183" s="56">
        <v>522.57459955555555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583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584</v>
      </c>
      <c r="AA184" s="8">
        <v>9918.7000000000007</v>
      </c>
      <c r="AB184" s="8">
        <v>3443</v>
      </c>
      <c r="AC184" s="8">
        <v>6475.7000000000007</v>
      </c>
      <c r="AD184" s="8">
        <v>0</v>
      </c>
      <c r="AE184" s="8">
        <v>0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201</v>
      </c>
      <c r="BD184" s="56">
        <v>0</v>
      </c>
    </row>
    <row r="185" spans="1:56" ht="28.5" customHeight="1" x14ac:dyDescent="0.45">
      <c r="A185" s="3">
        <v>45749</v>
      </c>
      <c r="B185" s="14" t="s">
        <v>771</v>
      </c>
      <c r="C185" s="9" t="s">
        <v>772</v>
      </c>
      <c r="D185" s="13" t="s">
        <v>773</v>
      </c>
      <c r="E185" s="9">
        <v>23</v>
      </c>
      <c r="F185" s="9">
        <v>37</v>
      </c>
      <c r="G185" s="9" t="s">
        <v>60</v>
      </c>
      <c r="H185" s="9" t="s">
        <v>66</v>
      </c>
      <c r="I185" s="9">
        <v>115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80</v>
      </c>
      <c r="P185" s="10">
        <v>378.94530662399995</v>
      </c>
      <c r="Q185" s="10">
        <v>0</v>
      </c>
      <c r="R185" s="10">
        <v>378.94530662399995</v>
      </c>
      <c r="S185" s="9" t="s">
        <v>71</v>
      </c>
      <c r="T185" s="12">
        <v>45770</v>
      </c>
      <c r="U185" s="11">
        <v>8000</v>
      </c>
      <c r="V185" s="10">
        <v>0</v>
      </c>
      <c r="W185" s="10">
        <v>8000</v>
      </c>
      <c r="X185" s="10">
        <v>0</v>
      </c>
      <c r="Y185" s="10">
        <v>8400</v>
      </c>
      <c r="Z185" s="9" t="s">
        <v>314</v>
      </c>
      <c r="AA185" s="8">
        <v>8605.52</v>
      </c>
      <c r="AB185" s="8">
        <v>1390</v>
      </c>
      <c r="AC185" s="8">
        <v>7215.52</v>
      </c>
      <c r="AD185" s="8">
        <v>0</v>
      </c>
      <c r="AE185" s="8">
        <v>8605.52</v>
      </c>
      <c r="AF185" s="8" t="s">
        <v>356</v>
      </c>
      <c r="AG185" s="1" t="s">
        <v>122</v>
      </c>
      <c r="AH185" s="1" t="s">
        <v>68</v>
      </c>
      <c r="AI185" s="1">
        <v>4</v>
      </c>
      <c r="AJ185" s="3">
        <v>45770</v>
      </c>
      <c r="AK185" s="3">
        <v>45766</v>
      </c>
      <c r="AL185" s="3">
        <v>45760</v>
      </c>
      <c r="AM185" s="3">
        <v>45767</v>
      </c>
      <c r="AN185" s="3">
        <v>45768</v>
      </c>
      <c r="AO185" s="3">
        <v>45768</v>
      </c>
      <c r="AP185" s="3">
        <v>45765</v>
      </c>
      <c r="AQ185" s="3">
        <v>45769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636.16834666666659</v>
      </c>
    </row>
    <row r="186" spans="1:56" ht="28.5" customHeight="1" x14ac:dyDescent="0.45">
      <c r="A186" s="3">
        <v>45749</v>
      </c>
      <c r="B186" s="14" t="s">
        <v>138</v>
      </c>
      <c r="C186" s="9" t="s">
        <v>774</v>
      </c>
      <c r="D186" s="13" t="s">
        <v>775</v>
      </c>
      <c r="E186" s="9">
        <v>23</v>
      </c>
      <c r="F186" s="9">
        <v>35</v>
      </c>
      <c r="G186" s="9" t="s">
        <v>60</v>
      </c>
      <c r="H186" s="9">
        <v>0</v>
      </c>
      <c r="I186" s="9">
        <v>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314</v>
      </c>
      <c r="AA186" s="8">
        <v>4079.24</v>
      </c>
      <c r="AB186" s="8">
        <v>0</v>
      </c>
      <c r="AC186" s="8">
        <v>4079.24</v>
      </c>
      <c r="AD186" s="8">
        <v>0</v>
      </c>
      <c r="AE186" s="8">
        <v>0</v>
      </c>
      <c r="AF186" s="8" t="s">
        <v>356</v>
      </c>
      <c r="AG186" s="1" t="s">
        <v>122</v>
      </c>
      <c r="AH186" s="1" t="s">
        <v>74</v>
      </c>
      <c r="AI186" s="1">
        <v>2</v>
      </c>
      <c r="AJ186" s="3">
        <v>45757</v>
      </c>
      <c r="AK186" s="3">
        <v>0</v>
      </c>
      <c r="AL186" s="3">
        <v>45748</v>
      </c>
      <c r="AM186" s="3">
        <v>45755</v>
      </c>
      <c r="AN186" s="3">
        <v>45756</v>
      </c>
      <c r="AO186" s="3">
        <v>45756</v>
      </c>
      <c r="AP186" s="3">
        <v>45752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108</v>
      </c>
      <c r="BD186" s="56">
        <v>359.65299333333337</v>
      </c>
    </row>
    <row r="187" spans="1:56" ht="28.5" customHeight="1" x14ac:dyDescent="0.45">
      <c r="A187" s="3">
        <v>45727</v>
      </c>
      <c r="B187" s="14" t="s">
        <v>590</v>
      </c>
      <c r="C187" s="9" t="s">
        <v>115</v>
      </c>
      <c r="D187" s="13" t="s">
        <v>59</v>
      </c>
      <c r="E187" s="9">
        <v>23</v>
      </c>
      <c r="F187" s="9">
        <v>40</v>
      </c>
      <c r="G187" s="9" t="s">
        <v>60</v>
      </c>
      <c r="H187" s="9" t="s">
        <v>66</v>
      </c>
      <c r="I187" s="9">
        <v>125</v>
      </c>
      <c r="J187" s="9" t="s">
        <v>57</v>
      </c>
      <c r="K187" s="9">
        <v>5</v>
      </c>
      <c r="L187" s="9" t="s">
        <v>254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1000</v>
      </c>
      <c r="V187" s="10">
        <v>0</v>
      </c>
      <c r="W187" s="10">
        <v>1000</v>
      </c>
      <c r="X187" s="10">
        <v>0</v>
      </c>
      <c r="Y187" s="10">
        <v>0</v>
      </c>
      <c r="Z187" s="9" t="s">
        <v>314</v>
      </c>
      <c r="AA187" s="8">
        <v>1159.5100000000002</v>
      </c>
      <c r="AB187" s="8">
        <v>1159.5100000000002</v>
      </c>
      <c r="AC187" s="8">
        <v>0</v>
      </c>
      <c r="AD187" s="8">
        <v>0</v>
      </c>
      <c r="AE187" s="8">
        <v>1159.5100000000002</v>
      </c>
      <c r="AF187" s="8" t="s">
        <v>320</v>
      </c>
      <c r="AG187" s="1" t="s">
        <v>122</v>
      </c>
      <c r="AH187" s="1" t="s">
        <v>164</v>
      </c>
      <c r="AI187" s="1">
        <v>2</v>
      </c>
      <c r="AJ187" s="3" t="s">
        <v>63</v>
      </c>
      <c r="AK187" s="3" t="e">
        <v>#VALUE!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159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37</v>
      </c>
      <c r="G188" s="9">
        <v>0</v>
      </c>
      <c r="H188" s="9">
        <v>0</v>
      </c>
      <c r="I188" s="9">
        <v>85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314</v>
      </c>
      <c r="AA188" s="8">
        <v>1159.5100000000002</v>
      </c>
      <c r="AB188" s="8">
        <v>1159.5100000000002</v>
      </c>
      <c r="AC188" s="8">
        <v>0</v>
      </c>
      <c r="AD188" s="8">
        <v>0</v>
      </c>
      <c r="AE188" s="8">
        <v>1159.5100000000002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315</v>
      </c>
      <c r="BD188" s="56">
        <v>0</v>
      </c>
    </row>
    <row r="189" spans="1:56" ht="28.5" customHeight="1" x14ac:dyDescent="0.45">
      <c r="A189" s="3">
        <v>45601</v>
      </c>
      <c r="B189" s="14" t="s">
        <v>242</v>
      </c>
      <c r="C189" s="9" t="s">
        <v>94</v>
      </c>
      <c r="D189" s="13" t="s">
        <v>158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3256.5612287999998</v>
      </c>
      <c r="Q189" s="10">
        <v>3256.5612287999998</v>
      </c>
      <c r="R189" s="10">
        <v>0</v>
      </c>
      <c r="S189" s="9" t="s">
        <v>100</v>
      </c>
      <c r="T189" s="12">
        <v>45797</v>
      </c>
      <c r="U189" s="11">
        <v>100000</v>
      </c>
      <c r="V189" s="10">
        <v>0</v>
      </c>
      <c r="W189" s="10">
        <v>100000</v>
      </c>
      <c r="X189" s="10">
        <v>0</v>
      </c>
      <c r="Y189" s="10">
        <v>105000</v>
      </c>
      <c r="Z189" s="9" t="s">
        <v>407</v>
      </c>
      <c r="AA189" s="8">
        <v>107569.00000000001</v>
      </c>
      <c r="AB189" s="8">
        <v>0</v>
      </c>
      <c r="AC189" s="8">
        <v>107569.00000000001</v>
      </c>
      <c r="AD189" s="8">
        <v>0</v>
      </c>
      <c r="AE189" s="8">
        <v>0</v>
      </c>
      <c r="AF189" s="8" t="s">
        <v>408</v>
      </c>
      <c r="AG189" s="1" t="s">
        <v>123</v>
      </c>
      <c r="AH189" s="1" t="s">
        <v>72</v>
      </c>
      <c r="AI189" s="1">
        <v>3</v>
      </c>
      <c r="AJ189" s="3">
        <v>45797</v>
      </c>
      <c r="AK189" s="3">
        <v>0</v>
      </c>
      <c r="AL189" s="3">
        <v>45787</v>
      </c>
      <c r="AM189" s="3">
        <v>45794</v>
      </c>
      <c r="AN189" s="3">
        <v>45795</v>
      </c>
      <c r="AO189" s="3">
        <v>45795</v>
      </c>
      <c r="AP189" s="3">
        <v>45792</v>
      </c>
      <c r="AQ189" s="3">
        <v>45796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491</v>
      </c>
      <c r="AZ189" s="2">
        <v>0</v>
      </c>
      <c r="BA189" s="2">
        <v>0</v>
      </c>
      <c r="BB189" s="2">
        <v>0</v>
      </c>
      <c r="BC189" s="1" t="s">
        <v>120</v>
      </c>
      <c r="BD189" s="56">
        <v>13779.977343611114</v>
      </c>
    </row>
    <row r="190" spans="1:56" ht="28.5" customHeight="1" x14ac:dyDescent="0.45">
      <c r="A190" s="3">
        <v>45601</v>
      </c>
      <c r="B190" s="14" t="s">
        <v>242</v>
      </c>
      <c r="C190" s="9" t="s">
        <v>94</v>
      </c>
      <c r="D190" s="13" t="s">
        <v>158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6513.1224575999995</v>
      </c>
      <c r="Q190" s="10">
        <v>264</v>
      </c>
      <c r="R190" s="10">
        <v>6249.1224575999995</v>
      </c>
      <c r="S190" s="9" t="s">
        <v>100</v>
      </c>
      <c r="T190" s="12">
        <v>45828</v>
      </c>
      <c r="U190" s="11">
        <v>200000</v>
      </c>
      <c r="V190" s="10">
        <v>0</v>
      </c>
      <c r="W190" s="10">
        <v>200000</v>
      </c>
      <c r="X190" s="10">
        <v>0</v>
      </c>
      <c r="Y190" s="10">
        <v>210000</v>
      </c>
      <c r="Z190" s="9" t="s">
        <v>407</v>
      </c>
      <c r="AA190" s="8">
        <v>215138.00000000003</v>
      </c>
      <c r="AB190" s="8">
        <v>0</v>
      </c>
      <c r="AC190" s="8">
        <v>215138.00000000003</v>
      </c>
      <c r="AD190" s="8">
        <v>0</v>
      </c>
      <c r="AE190" s="8">
        <v>0</v>
      </c>
      <c r="AF190" s="8" t="s">
        <v>408</v>
      </c>
      <c r="AG190" s="1" t="s">
        <v>123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491</v>
      </c>
      <c r="AZ190" s="2">
        <v>0</v>
      </c>
      <c r="BA190" s="2">
        <v>0</v>
      </c>
      <c r="BB190" s="2">
        <v>0</v>
      </c>
      <c r="BC190" s="1" t="s">
        <v>120</v>
      </c>
      <c r="BD190" s="56">
        <v>27559.954687222227</v>
      </c>
    </row>
    <row r="191" spans="1:56" ht="28.5" customHeight="1" x14ac:dyDescent="0.45">
      <c r="A191" s="3">
        <v>45601</v>
      </c>
      <c r="B191" s="14" t="s">
        <v>242</v>
      </c>
      <c r="C191" s="9" t="s">
        <v>94</v>
      </c>
      <c r="D191" s="13" t="s">
        <v>158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6513.1224575999995</v>
      </c>
      <c r="Q191" s="10">
        <v>0</v>
      </c>
      <c r="R191" s="10">
        <v>6513.1224575999995</v>
      </c>
      <c r="S191" s="9" t="s">
        <v>100</v>
      </c>
      <c r="T191" s="12">
        <v>45858</v>
      </c>
      <c r="U191" s="11">
        <v>200000</v>
      </c>
      <c r="V191" s="10">
        <v>0</v>
      </c>
      <c r="W191" s="10">
        <v>200000</v>
      </c>
      <c r="X191" s="10">
        <v>0</v>
      </c>
      <c r="Y191" s="10">
        <v>210000</v>
      </c>
      <c r="Z191" s="9" t="s">
        <v>101</v>
      </c>
      <c r="AA191" s="8">
        <v>215138.00000000003</v>
      </c>
      <c r="AB191" s="8">
        <v>0</v>
      </c>
      <c r="AC191" s="8">
        <v>215138.00000000003</v>
      </c>
      <c r="AD191" s="8">
        <v>0</v>
      </c>
      <c r="AE191" s="8">
        <v>0</v>
      </c>
      <c r="AF191" s="8" t="s">
        <v>408</v>
      </c>
      <c r="AG191" s="1" t="s">
        <v>123</v>
      </c>
      <c r="AH191" s="1" t="s">
        <v>72</v>
      </c>
      <c r="AI191" s="1">
        <v>3</v>
      </c>
      <c r="AJ191" s="3">
        <v>45858</v>
      </c>
      <c r="AK191" s="3">
        <v>0</v>
      </c>
      <c r="AL191" s="3">
        <v>45848</v>
      </c>
      <c r="AM191" s="3">
        <v>45855</v>
      </c>
      <c r="AN191" s="3">
        <v>45856</v>
      </c>
      <c r="AO191" s="3">
        <v>45856</v>
      </c>
      <c r="AP191" s="3">
        <v>45853</v>
      </c>
      <c r="AQ191" s="3">
        <v>45857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120</v>
      </c>
      <c r="BD191" s="56">
        <v>27559.954687222227</v>
      </c>
    </row>
    <row r="192" spans="1:56" ht="28.5" customHeight="1" x14ac:dyDescent="0.45">
      <c r="A192" s="3">
        <v>45601</v>
      </c>
      <c r="B192" s="14" t="s">
        <v>242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4884.8418431999999</v>
      </c>
      <c r="Q192" s="10">
        <v>0</v>
      </c>
      <c r="R192" s="10">
        <v>4884.8418431999999</v>
      </c>
      <c r="S192" s="9" t="s">
        <v>100</v>
      </c>
      <c r="T192" s="12">
        <v>45858</v>
      </c>
      <c r="U192" s="11">
        <v>150000</v>
      </c>
      <c r="V192" s="10">
        <v>0</v>
      </c>
      <c r="W192" s="10">
        <v>150000</v>
      </c>
      <c r="X192" s="10">
        <v>0</v>
      </c>
      <c r="Y192" s="10">
        <v>157500</v>
      </c>
      <c r="Z192" s="9" t="s">
        <v>407</v>
      </c>
      <c r="AA192" s="8">
        <v>161353.5</v>
      </c>
      <c r="AB192" s="8">
        <v>0</v>
      </c>
      <c r="AC192" s="8">
        <v>161353.5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>
        <v>45858</v>
      </c>
      <c r="AK192" s="3">
        <v>0</v>
      </c>
      <c r="AL192" s="3">
        <v>45848</v>
      </c>
      <c r="AM192" s="3">
        <v>45855</v>
      </c>
      <c r="AN192" s="3">
        <v>45856</v>
      </c>
      <c r="AO192" s="3">
        <v>45856</v>
      </c>
      <c r="AP192" s="3">
        <v>45853</v>
      </c>
      <c r="AQ192" s="3">
        <v>45857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20669.966015416667</v>
      </c>
    </row>
    <row r="193" spans="1:56" ht="28.5" customHeight="1" x14ac:dyDescent="0.45">
      <c r="A193" s="3">
        <v>45601</v>
      </c>
      <c r="B193" s="14" t="s">
        <v>242</v>
      </c>
      <c r="C193" s="9" t="s">
        <v>94</v>
      </c>
      <c r="D193" s="13" t="s">
        <v>158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0</v>
      </c>
      <c r="R193" s="10">
        <v>6513.1224575999995</v>
      </c>
      <c r="S193" s="9" t="s">
        <v>100</v>
      </c>
      <c r="T193" s="12">
        <v>45889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101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408</v>
      </c>
      <c r="AG193" s="1" t="s">
        <v>122</v>
      </c>
      <c r="AH193" s="1" t="s">
        <v>72</v>
      </c>
      <c r="AI193" s="1">
        <v>3</v>
      </c>
      <c r="AJ193" s="3">
        <v>45889</v>
      </c>
      <c r="AK193" s="3">
        <v>0</v>
      </c>
      <c r="AL193" s="3">
        <v>45879</v>
      </c>
      <c r="AM193" s="3">
        <v>45886</v>
      </c>
      <c r="AN193" s="3">
        <v>45887</v>
      </c>
      <c r="AO193" s="3">
        <v>45887</v>
      </c>
      <c r="AP193" s="3">
        <v>45884</v>
      </c>
      <c r="AQ193" s="3">
        <v>45888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242</v>
      </c>
      <c r="C194" s="9" t="s">
        <v>94</v>
      </c>
      <c r="D194" s="13" t="s">
        <v>158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3461.0081427440637</v>
      </c>
      <c r="Q194" s="10">
        <v>0</v>
      </c>
      <c r="R194" s="10">
        <v>3461.0081427440637</v>
      </c>
      <c r="S194" s="9" t="s">
        <v>100</v>
      </c>
      <c r="T194" s="12" t="s">
        <v>63</v>
      </c>
      <c r="U194" s="11">
        <v>106278</v>
      </c>
      <c r="V194" s="10">
        <v>0</v>
      </c>
      <c r="W194" s="10">
        <v>106278</v>
      </c>
      <c r="X194" s="10">
        <v>0</v>
      </c>
      <c r="Y194" s="10">
        <v>111591.90000000001</v>
      </c>
      <c r="Z194" s="9" t="s">
        <v>101</v>
      </c>
      <c r="AA194" s="8">
        <v>114322.18182000001</v>
      </c>
      <c r="AB194" s="8">
        <v>0</v>
      </c>
      <c r="AC194" s="8">
        <v>114322.18182000001</v>
      </c>
      <c r="AD194" s="8">
        <v>0</v>
      </c>
      <c r="AE194" s="8">
        <v>0</v>
      </c>
      <c r="AF194" s="8" t="s">
        <v>408</v>
      </c>
      <c r="AG194" s="1" t="s">
        <v>122</v>
      </c>
      <c r="AH194" s="1" t="s">
        <v>72</v>
      </c>
      <c r="AI194" s="1">
        <v>3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14645.084321243019</v>
      </c>
    </row>
    <row r="195" spans="1:56" ht="28.5" customHeight="1" x14ac:dyDescent="0.45">
      <c r="A195" s="3">
        <v>45601</v>
      </c>
      <c r="B195" s="14" t="s">
        <v>242</v>
      </c>
      <c r="C195" s="9" t="s">
        <v>94</v>
      </c>
      <c r="D195" s="13" t="s">
        <v>158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0</v>
      </c>
      <c r="Q195" s="10">
        <v>0</v>
      </c>
      <c r="R195" s="10">
        <v>0</v>
      </c>
      <c r="S195" s="9" t="s">
        <v>100</v>
      </c>
      <c r="T195" s="12" t="s">
        <v>142</v>
      </c>
      <c r="U195" s="11">
        <v>10000</v>
      </c>
      <c r="V195" s="10">
        <v>12607</v>
      </c>
      <c r="W195" s="10">
        <v>0</v>
      </c>
      <c r="X195" s="10">
        <v>56730</v>
      </c>
      <c r="Y195" s="10">
        <v>0</v>
      </c>
      <c r="Z195" s="9" t="s">
        <v>407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 t="s">
        <v>142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420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>
        <v>45601</v>
      </c>
      <c r="B196" s="14" t="s">
        <v>242</v>
      </c>
      <c r="C196" s="9" t="s">
        <v>94</v>
      </c>
      <c r="D196" s="13" t="s">
        <v>110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0</v>
      </c>
      <c r="Q196" s="10">
        <v>0</v>
      </c>
      <c r="R196" s="10">
        <v>0</v>
      </c>
      <c r="S196" s="9" t="s">
        <v>100</v>
      </c>
      <c r="T196" s="12" t="s">
        <v>142</v>
      </c>
      <c r="U196" s="11">
        <v>7920</v>
      </c>
      <c r="V196" s="10">
        <v>7920</v>
      </c>
      <c r="W196" s="10">
        <v>0</v>
      </c>
      <c r="X196" s="10">
        <v>12600</v>
      </c>
      <c r="Y196" s="10">
        <v>0</v>
      </c>
      <c r="Z196" s="9" t="s">
        <v>407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142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128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101</v>
      </c>
      <c r="AA197" s="8">
        <v>1028658.6818200002</v>
      </c>
      <c r="AB197" s="8">
        <v>0</v>
      </c>
      <c r="AC197" s="8">
        <v>1028658.6818200002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121</v>
      </c>
      <c r="BD197" s="56">
        <v>0</v>
      </c>
    </row>
    <row r="198" spans="1:56" ht="28.5" customHeight="1" x14ac:dyDescent="0.45">
      <c r="A198" s="3">
        <v>45738</v>
      </c>
      <c r="B198" s="14" t="s">
        <v>713</v>
      </c>
      <c r="C198" s="9" t="s">
        <v>150</v>
      </c>
      <c r="D198" s="13" t="s">
        <v>59</v>
      </c>
      <c r="E198" s="9">
        <v>26</v>
      </c>
      <c r="F198" s="9">
        <v>39</v>
      </c>
      <c r="G198" s="9" t="s">
        <v>60</v>
      </c>
      <c r="H198" s="9">
        <v>0</v>
      </c>
      <c r="I198" s="9">
        <v>93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133</v>
      </c>
      <c r="T198" s="12">
        <v>45752</v>
      </c>
      <c r="U198" s="11">
        <v>4563</v>
      </c>
      <c r="V198" s="10">
        <v>0</v>
      </c>
      <c r="W198" s="10">
        <v>4563</v>
      </c>
      <c r="X198" s="10">
        <v>0</v>
      </c>
      <c r="Y198" s="10">
        <v>0</v>
      </c>
      <c r="Z198" s="9" t="s">
        <v>85</v>
      </c>
      <c r="AA198" s="8">
        <v>5163.3539099999998</v>
      </c>
      <c r="AB198" s="8">
        <v>3065</v>
      </c>
      <c r="AC198" s="8">
        <v>2098.3539099999998</v>
      </c>
      <c r="AD198" s="8">
        <v>0</v>
      </c>
      <c r="AE198" s="8">
        <v>0</v>
      </c>
      <c r="AF198" s="8">
        <v>0</v>
      </c>
      <c r="AG198" s="1" t="s">
        <v>125</v>
      </c>
      <c r="AH198" s="1" t="s">
        <v>77</v>
      </c>
      <c r="AI198" s="1">
        <v>1</v>
      </c>
      <c r="AJ198" s="3">
        <v>45752</v>
      </c>
      <c r="AK198" s="3">
        <v>0</v>
      </c>
      <c r="AL198" s="3">
        <v>0</v>
      </c>
      <c r="AM198" s="3">
        <v>0</v>
      </c>
      <c r="AN198" s="3">
        <v>0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169.43042071077772</v>
      </c>
    </row>
    <row r="199" spans="1:56" ht="28.5" customHeight="1" x14ac:dyDescent="0.45">
      <c r="A199" s="3">
        <v>45747</v>
      </c>
      <c r="B199" s="14" t="s">
        <v>138</v>
      </c>
      <c r="C199" s="9" t="s">
        <v>207</v>
      </c>
      <c r="D199" s="13" t="s">
        <v>776</v>
      </c>
      <c r="E199" s="9">
        <v>26</v>
      </c>
      <c r="F199" s="9">
        <v>41</v>
      </c>
      <c r="G199" s="9" t="s">
        <v>60</v>
      </c>
      <c r="H199" s="9">
        <v>0</v>
      </c>
      <c r="I199" s="9">
        <v>97</v>
      </c>
      <c r="J199" s="9" t="s">
        <v>57</v>
      </c>
      <c r="K199" s="9">
        <v>5</v>
      </c>
      <c r="L199" s="9" t="s">
        <v>92</v>
      </c>
      <c r="M199" s="10">
        <v>27</v>
      </c>
      <c r="N199" s="9">
        <v>43</v>
      </c>
      <c r="O199" s="9">
        <v>40</v>
      </c>
      <c r="P199" s="10">
        <v>114.57174504959998</v>
      </c>
      <c r="Q199" s="10">
        <v>0</v>
      </c>
      <c r="R199" s="10">
        <v>114.57174504959998</v>
      </c>
      <c r="S199" s="9" t="s">
        <v>220</v>
      </c>
      <c r="T199" s="12">
        <v>45755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85</v>
      </c>
      <c r="AA199" s="8">
        <v>4749.8</v>
      </c>
      <c r="AB199" s="8">
        <v>0</v>
      </c>
      <c r="AC199" s="8">
        <v>4749.8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72</v>
      </c>
      <c r="AI199" s="1">
        <v>3</v>
      </c>
      <c r="AJ199" s="3">
        <v>45755</v>
      </c>
      <c r="AK199" s="3">
        <v>0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383.51996222222226</v>
      </c>
    </row>
    <row r="200" spans="1:56" ht="28.5" customHeight="1" x14ac:dyDescent="0.45">
      <c r="A200" s="3">
        <v>45743</v>
      </c>
      <c r="B200" s="14" t="s">
        <v>747</v>
      </c>
      <c r="C200" s="9" t="s">
        <v>207</v>
      </c>
      <c r="D200" s="13" t="s">
        <v>750</v>
      </c>
      <c r="E200" s="9">
        <v>26</v>
      </c>
      <c r="F200" s="9">
        <v>41</v>
      </c>
      <c r="G200" s="9" t="s">
        <v>60</v>
      </c>
      <c r="H200" s="9">
        <v>0</v>
      </c>
      <c r="I200" s="9">
        <v>97</v>
      </c>
      <c r="J200" s="9" t="s">
        <v>57</v>
      </c>
      <c r="K200" s="9">
        <v>5</v>
      </c>
      <c r="L200" s="9" t="s">
        <v>92</v>
      </c>
      <c r="M200" s="10">
        <v>27</v>
      </c>
      <c r="N200" s="9">
        <v>43</v>
      </c>
      <c r="O200" s="9">
        <v>40</v>
      </c>
      <c r="P200" s="10">
        <v>114.57174504959998</v>
      </c>
      <c r="Q200" s="10">
        <v>0</v>
      </c>
      <c r="R200" s="10">
        <v>114.57174504959998</v>
      </c>
      <c r="S200" s="9" t="s">
        <v>220</v>
      </c>
      <c r="T200" s="12" t="s">
        <v>63</v>
      </c>
      <c r="U200" s="11">
        <v>4000</v>
      </c>
      <c r="V200" s="10">
        <v>0</v>
      </c>
      <c r="W200" s="10">
        <v>4000</v>
      </c>
      <c r="X200" s="10">
        <v>0</v>
      </c>
      <c r="Y200" s="10">
        <v>4200</v>
      </c>
      <c r="Z200" s="9" t="s">
        <v>85</v>
      </c>
      <c r="AA200" s="8">
        <v>4749.8</v>
      </c>
      <c r="AB200" s="8">
        <v>0</v>
      </c>
      <c r="AC200" s="8">
        <v>4749.8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751</v>
      </c>
      <c r="AZ200" s="2">
        <v>0</v>
      </c>
      <c r="BA200" s="2">
        <v>0</v>
      </c>
      <c r="BB200" s="2">
        <v>0</v>
      </c>
      <c r="BC200" s="1" t="s">
        <v>105</v>
      </c>
      <c r="BD200" s="56">
        <v>383.51996222222226</v>
      </c>
    </row>
    <row r="201" spans="1:56" ht="28.5" customHeight="1" x14ac:dyDescent="0.45">
      <c r="A201" s="3" t="s">
        <v>146</v>
      </c>
      <c r="B201" s="14" t="s">
        <v>146</v>
      </c>
      <c r="C201" s="9" t="s">
        <v>153</v>
      </c>
      <c r="D201" s="13" t="s">
        <v>59</v>
      </c>
      <c r="E201" s="9">
        <v>26</v>
      </c>
      <c r="F201" s="9">
        <v>42</v>
      </c>
      <c r="G201" s="9" t="s">
        <v>60</v>
      </c>
      <c r="H201" s="9">
        <v>0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63</v>
      </c>
      <c r="U201" s="11">
        <v>40000</v>
      </c>
      <c r="V201" s="10">
        <v>0</v>
      </c>
      <c r="W201" s="10">
        <v>40000</v>
      </c>
      <c r="X201" s="10">
        <v>0</v>
      </c>
      <c r="Y201" s="10">
        <v>0</v>
      </c>
      <c r="Z201" s="9" t="s">
        <v>85</v>
      </c>
      <c r="AA201" s="8">
        <v>48615.600000000006</v>
      </c>
      <c r="AB201" s="8">
        <v>0</v>
      </c>
      <c r="AC201" s="8">
        <v>48615.600000000006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3925.4396133333335</v>
      </c>
    </row>
    <row r="202" spans="1:56" ht="28.5" customHeight="1" x14ac:dyDescent="0.45">
      <c r="A202" s="3" t="s">
        <v>146</v>
      </c>
      <c r="B202" s="14" t="s">
        <v>146</v>
      </c>
      <c r="C202" s="9" t="s">
        <v>207</v>
      </c>
      <c r="D202" s="13" t="s">
        <v>61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286.42936262399996</v>
      </c>
      <c r="Q202" s="10">
        <v>0</v>
      </c>
      <c r="R202" s="10">
        <v>286.42936262399996</v>
      </c>
      <c r="S202" s="9" t="s">
        <v>220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85</v>
      </c>
      <c r="AA202" s="8">
        <v>11874.499999999998</v>
      </c>
      <c r="AB202" s="8">
        <v>0</v>
      </c>
      <c r="AC202" s="8">
        <v>11874.499999999998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958.79990555555537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26</v>
      </c>
      <c r="F203" s="9">
        <v>43</v>
      </c>
      <c r="G203" s="9" t="s">
        <v>60</v>
      </c>
      <c r="H203" s="9">
        <v>0</v>
      </c>
      <c r="I203" s="9">
        <v>102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85</v>
      </c>
      <c r="AA203" s="8">
        <v>75153.053910000002</v>
      </c>
      <c r="AB203" s="8">
        <v>3065</v>
      </c>
      <c r="AC203" s="8">
        <v>72088.053910000002</v>
      </c>
      <c r="AD203" s="8">
        <v>0</v>
      </c>
      <c r="AE203" s="8">
        <v>0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113</v>
      </c>
      <c r="D204" s="13" t="s">
        <v>59</v>
      </c>
      <c r="E204" s="9">
        <v>26</v>
      </c>
      <c r="F204" s="9">
        <v>43</v>
      </c>
      <c r="G204" s="9" t="s">
        <v>60</v>
      </c>
      <c r="H204" s="9">
        <v>0</v>
      </c>
      <c r="I204" s="9">
        <v>116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45777</v>
      </c>
      <c r="U204" s="11">
        <v>10000</v>
      </c>
      <c r="V204" s="10">
        <v>0</v>
      </c>
      <c r="W204" s="10">
        <v>10000</v>
      </c>
      <c r="X204" s="10">
        <v>0</v>
      </c>
      <c r="Y204" s="10">
        <v>0</v>
      </c>
      <c r="Z204" s="9" t="s">
        <v>257</v>
      </c>
      <c r="AA204" s="8">
        <v>12433.3</v>
      </c>
      <c r="AB204" s="8">
        <v>8278</v>
      </c>
      <c r="AC204" s="8">
        <v>4155.2999999999993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77</v>
      </c>
      <c r="AI204" s="1">
        <v>1</v>
      </c>
      <c r="AJ204" s="3">
        <v>45777</v>
      </c>
      <c r="AK204" s="3">
        <v>0</v>
      </c>
      <c r="AL204" s="3">
        <v>0</v>
      </c>
      <c r="AM204" s="3">
        <v>0</v>
      </c>
      <c r="AN204" s="3">
        <v>0</v>
      </c>
      <c r="AO204" s="3">
        <v>45776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412.94448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>
        <v>0</v>
      </c>
      <c r="I205" s="9">
        <v>116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 t="s">
        <v>63</v>
      </c>
      <c r="U205" s="11">
        <v>20000</v>
      </c>
      <c r="V205" s="10">
        <v>0</v>
      </c>
      <c r="W205" s="10">
        <v>20000</v>
      </c>
      <c r="X205" s="10">
        <v>0</v>
      </c>
      <c r="Y205" s="10">
        <v>0</v>
      </c>
      <c r="Z205" s="9" t="s">
        <v>257</v>
      </c>
      <c r="AA205" s="8">
        <v>24866.6</v>
      </c>
      <c r="AB205" s="8">
        <v>0</v>
      </c>
      <c r="AC205" s="8">
        <v>24866.6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2471.1874488888889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>
        <v>0</v>
      </c>
      <c r="H206" s="9">
        <v>0</v>
      </c>
      <c r="I206" s="9">
        <v>116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257</v>
      </c>
      <c r="AA206" s="8">
        <v>37299.899999999994</v>
      </c>
      <c r="AB206" s="8">
        <v>8278</v>
      </c>
      <c r="AC206" s="8">
        <v>29021.899999999998</v>
      </c>
      <c r="AD206" s="8">
        <v>0</v>
      </c>
      <c r="AE206" s="8">
        <v>0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258</v>
      </c>
      <c r="BD206" s="56">
        <v>0</v>
      </c>
    </row>
    <row r="207" spans="1:56" ht="28.5" customHeight="1" x14ac:dyDescent="0.45">
      <c r="A207" s="3">
        <v>45731</v>
      </c>
      <c r="B207" s="14" t="s">
        <v>660</v>
      </c>
      <c r="C207" s="9" t="s">
        <v>113</v>
      </c>
      <c r="D207" s="13" t="s">
        <v>59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45751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89</v>
      </c>
      <c r="AA207" s="8">
        <v>24866.6</v>
      </c>
      <c r="AB207" s="8">
        <v>24866.6</v>
      </c>
      <c r="AC207" s="8">
        <v>0</v>
      </c>
      <c r="AD207" s="8">
        <v>0</v>
      </c>
      <c r="AE207" s="8">
        <v>24866.6</v>
      </c>
      <c r="AF207" s="8" t="s">
        <v>302</v>
      </c>
      <c r="AG207" s="1" t="s">
        <v>123</v>
      </c>
      <c r="AH207" s="1" t="s">
        <v>164</v>
      </c>
      <c r="AI207" s="1">
        <v>2</v>
      </c>
      <c r="AJ207" s="3">
        <v>45751</v>
      </c>
      <c r="AK207" s="3">
        <v>45749</v>
      </c>
      <c r="AL207" s="3">
        <v>0</v>
      </c>
      <c r="AM207" s="3">
        <v>0</v>
      </c>
      <c r="AN207" s="3">
        <v>0</v>
      </c>
      <c r="AO207" s="3">
        <v>45750</v>
      </c>
      <c r="AP207" s="3">
        <v>45746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492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45">
      <c r="A208" s="3">
        <v>45744</v>
      </c>
      <c r="B208" s="14" t="s">
        <v>777</v>
      </c>
      <c r="C208" s="9" t="s">
        <v>113</v>
      </c>
      <c r="D208" s="13" t="s">
        <v>59</v>
      </c>
      <c r="E208" s="9">
        <v>26</v>
      </c>
      <c r="F208" s="9">
        <v>43</v>
      </c>
      <c r="G208" s="9" t="s">
        <v>60</v>
      </c>
      <c r="H208" s="9" t="s">
        <v>66</v>
      </c>
      <c r="I208" s="9">
        <v>150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>
        <v>45765</v>
      </c>
      <c r="U208" s="11">
        <v>11000</v>
      </c>
      <c r="V208" s="10">
        <v>0</v>
      </c>
      <c r="W208" s="10">
        <v>11000</v>
      </c>
      <c r="X208" s="10">
        <v>0</v>
      </c>
      <c r="Y208" s="10">
        <v>0</v>
      </c>
      <c r="Z208" s="9" t="s">
        <v>89</v>
      </c>
      <c r="AA208" s="8">
        <v>13676.630000000001</v>
      </c>
      <c r="AB208" s="8">
        <v>13676.630000000001</v>
      </c>
      <c r="AC208" s="8">
        <v>0</v>
      </c>
      <c r="AD208" s="8">
        <v>0</v>
      </c>
      <c r="AE208" s="8">
        <v>13676.630000000001</v>
      </c>
      <c r="AF208" s="8" t="s">
        <v>320</v>
      </c>
      <c r="AG208" s="1" t="s">
        <v>123</v>
      </c>
      <c r="AH208" s="1" t="s">
        <v>164</v>
      </c>
      <c r="AI208" s="1">
        <v>2</v>
      </c>
      <c r="AJ208" s="3">
        <v>45765</v>
      </c>
      <c r="AK208" s="3">
        <v>45763</v>
      </c>
      <c r="AL208" s="3">
        <v>0</v>
      </c>
      <c r="AM208" s="3">
        <v>0</v>
      </c>
      <c r="AN208" s="3">
        <v>0</v>
      </c>
      <c r="AO208" s="3">
        <v>45764</v>
      </c>
      <c r="AP208" s="3">
        <v>45760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492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45723</v>
      </c>
      <c r="B209" s="14" t="s">
        <v>549</v>
      </c>
      <c r="C209" s="9" t="s">
        <v>113</v>
      </c>
      <c r="D209" s="13" t="s">
        <v>160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45772</v>
      </c>
      <c r="U209" s="11">
        <v>30000</v>
      </c>
      <c r="V209" s="10">
        <v>3848</v>
      </c>
      <c r="W209" s="10">
        <v>26152</v>
      </c>
      <c r="X209" s="10">
        <v>0</v>
      </c>
      <c r="Y209" s="10">
        <v>27459.600000000002</v>
      </c>
      <c r="Z209" s="9" t="s">
        <v>89</v>
      </c>
      <c r="AA209" s="8">
        <v>32515.566159999998</v>
      </c>
      <c r="AB209" s="8">
        <v>9420</v>
      </c>
      <c r="AC209" s="8">
        <v>23095.566159999998</v>
      </c>
      <c r="AD209" s="8">
        <v>0</v>
      </c>
      <c r="AE209" s="8">
        <v>32515.566159999998</v>
      </c>
      <c r="AF209" s="8" t="s">
        <v>320</v>
      </c>
      <c r="AG209" s="1" t="s">
        <v>61</v>
      </c>
      <c r="AH209" s="1" t="s">
        <v>68</v>
      </c>
      <c r="AI209" s="1">
        <v>4</v>
      </c>
      <c r="AJ209" s="3">
        <v>45772</v>
      </c>
      <c r="AK209" s="3">
        <v>45768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2381.9227233013335</v>
      </c>
    </row>
    <row r="210" spans="1:56" ht="28.5" customHeight="1" x14ac:dyDescent="0.45">
      <c r="A210" s="3">
        <v>45723</v>
      </c>
      <c r="B210" s="14" t="s">
        <v>550</v>
      </c>
      <c r="C210" s="9" t="s">
        <v>113</v>
      </c>
      <c r="D210" s="13" t="s">
        <v>160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45775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89</v>
      </c>
      <c r="AA210" s="8">
        <v>37299.899999999994</v>
      </c>
      <c r="AB210" s="8">
        <v>0</v>
      </c>
      <c r="AC210" s="8">
        <v>37299.899999999994</v>
      </c>
      <c r="AD210" s="8">
        <v>0</v>
      </c>
      <c r="AE210" s="8">
        <v>37299.899999999994</v>
      </c>
      <c r="AF210" s="8" t="s">
        <v>320</v>
      </c>
      <c r="AG210" s="1" t="s">
        <v>122</v>
      </c>
      <c r="AH210" s="1" t="s">
        <v>68</v>
      </c>
      <c r="AI210" s="1">
        <v>4</v>
      </c>
      <c r="AJ210" s="3">
        <v>45775</v>
      </c>
      <c r="AK210" s="3">
        <v>45771</v>
      </c>
      <c r="AL210" s="3">
        <v>45765</v>
      </c>
      <c r="AM210" s="3">
        <v>45772</v>
      </c>
      <c r="AN210" s="3">
        <v>45773</v>
      </c>
      <c r="AO210" s="3">
        <v>45773</v>
      </c>
      <c r="AP210" s="3">
        <v>45770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3846.8630200000002</v>
      </c>
    </row>
    <row r="211" spans="1:56" ht="28.5" customHeight="1" x14ac:dyDescent="0.45">
      <c r="A211" s="3">
        <v>45723</v>
      </c>
      <c r="B211" s="14" t="s">
        <v>551</v>
      </c>
      <c r="C211" s="9" t="s">
        <v>113</v>
      </c>
      <c r="D211" s="13" t="s">
        <v>160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114</v>
      </c>
      <c r="T211" s="12">
        <v>45777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89</v>
      </c>
      <c r="AA211" s="8">
        <v>37299.899999999994</v>
      </c>
      <c r="AB211" s="8">
        <v>0</v>
      </c>
      <c r="AC211" s="8">
        <v>37299.899999999994</v>
      </c>
      <c r="AD211" s="8">
        <v>0</v>
      </c>
      <c r="AE211" s="8">
        <v>37299.899999999994</v>
      </c>
      <c r="AF211" s="8" t="s">
        <v>320</v>
      </c>
      <c r="AG211" s="1" t="s">
        <v>122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3846.8630200000002</v>
      </c>
    </row>
    <row r="212" spans="1:56" ht="28.5" customHeight="1" x14ac:dyDescent="0.45">
      <c r="A212" s="3" t="s">
        <v>146</v>
      </c>
      <c r="B212" s="14" t="s">
        <v>146</v>
      </c>
      <c r="C212" s="9" t="s">
        <v>113</v>
      </c>
      <c r="D212" s="13" t="s">
        <v>61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45777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89</v>
      </c>
      <c r="AA212" s="8">
        <v>24866.6</v>
      </c>
      <c r="AB212" s="8">
        <v>0</v>
      </c>
      <c r="AC212" s="8">
        <v>24866.6</v>
      </c>
      <c r="AD212" s="8">
        <v>0</v>
      </c>
      <c r="AE212" s="8">
        <v>24866.6</v>
      </c>
      <c r="AF212" s="8" t="s">
        <v>320</v>
      </c>
      <c r="AG212" s="1" t="s">
        <v>123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2564.5753466666665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170525.19615999999</v>
      </c>
      <c r="AB213" s="8">
        <v>47963.229999999996</v>
      </c>
      <c r="AC213" s="8">
        <v>122561.96615999998</v>
      </c>
      <c r="AD213" s="8">
        <v>0</v>
      </c>
      <c r="AE213" s="8">
        <v>170525.19615999999</v>
      </c>
      <c r="AF213" s="8" t="s">
        <v>58</v>
      </c>
      <c r="AG213" s="1" t="s">
        <v>125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109</v>
      </c>
      <c r="BD213" s="56">
        <v>0</v>
      </c>
    </row>
    <row r="214" spans="1:56" ht="28.5" customHeight="1" x14ac:dyDescent="0.45">
      <c r="A214" s="3">
        <v>45749</v>
      </c>
      <c r="B214" s="14" t="s">
        <v>138</v>
      </c>
      <c r="C214" s="9" t="s">
        <v>167</v>
      </c>
      <c r="D214" s="13" t="s">
        <v>168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45769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137</v>
      </c>
      <c r="AA214" s="8">
        <v>59372.5</v>
      </c>
      <c r="AB214" s="8">
        <v>1500</v>
      </c>
      <c r="AC214" s="8">
        <v>57872.5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169</v>
      </c>
      <c r="AI214" s="1">
        <v>2</v>
      </c>
      <c r="AJ214" s="3">
        <v>45769</v>
      </c>
      <c r="AK214" s="3">
        <v>0</v>
      </c>
      <c r="AL214" s="3">
        <v>45760</v>
      </c>
      <c r="AM214" s="3">
        <v>45767</v>
      </c>
      <c r="AN214" s="3">
        <v>0</v>
      </c>
      <c r="AO214" s="3">
        <v>45768</v>
      </c>
      <c r="AP214" s="3">
        <v>45764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778</v>
      </c>
      <c r="AZ214" s="2">
        <v>0</v>
      </c>
      <c r="BA214" s="2">
        <v>0</v>
      </c>
      <c r="BB214" s="2">
        <v>0</v>
      </c>
      <c r="BC214" s="1" t="s">
        <v>107</v>
      </c>
      <c r="BD214" s="56">
        <v>6504.2259722222216</v>
      </c>
    </row>
    <row r="215" spans="1:56" ht="28.5" customHeight="1" x14ac:dyDescent="0.45">
      <c r="A215" s="3" t="s">
        <v>146</v>
      </c>
      <c r="B215" s="14" t="s">
        <v>146</v>
      </c>
      <c r="C215" s="9" t="s">
        <v>113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45777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137</v>
      </c>
      <c r="AA215" s="8">
        <v>27101.800000000003</v>
      </c>
      <c r="AB215" s="8">
        <v>0</v>
      </c>
      <c r="AC215" s="8">
        <v>27101.800000000003</v>
      </c>
      <c r="AD215" s="8">
        <v>0</v>
      </c>
      <c r="AE215" s="8">
        <v>27101.800000000003</v>
      </c>
      <c r="AF215" s="8">
        <v>0</v>
      </c>
      <c r="AG215" s="1">
        <v>0</v>
      </c>
      <c r="AH215" s="1" t="s">
        <v>77</v>
      </c>
      <c r="AI215" s="1">
        <v>1</v>
      </c>
      <c r="AJ215" s="3">
        <v>45777</v>
      </c>
      <c r="AK215" s="3">
        <v>0</v>
      </c>
      <c r="AL215" s="3">
        <v>0</v>
      </c>
      <c r="AM215" s="3">
        <v>0</v>
      </c>
      <c r="AN215" s="3">
        <v>0</v>
      </c>
      <c r="AO215" s="3">
        <v>45776</v>
      </c>
      <c r="AP215" s="3">
        <v>45772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3045.9411888888894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137</v>
      </c>
      <c r="AA216" s="8">
        <v>86474.3</v>
      </c>
      <c r="AB216" s="8">
        <v>1500</v>
      </c>
      <c r="AC216" s="8">
        <v>84974.3</v>
      </c>
      <c r="AD216" s="8">
        <v>0</v>
      </c>
      <c r="AE216" s="8">
        <v>27101.800000000003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170</v>
      </c>
      <c r="BD216" s="56">
        <v>0</v>
      </c>
    </row>
  </sheetData>
  <autoFilter ref="A5:BD21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6">
    <cfRule type="expression" dxfId="37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1C-38B1-4EB7-89C3-15AA7257F323}">
  <sheetPr>
    <tabColor rgb="FFFFFF00"/>
  </sheetPr>
  <dimension ref="A1:BD211"/>
  <sheetViews>
    <sheetView zoomScale="80" zoomScaleNormal="80" workbookViewId="0">
      <selection activeCell="Q14" sqref="Q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45748</v>
      </c>
      <c r="E3" s="80" t="s">
        <v>52</v>
      </c>
      <c r="F3" s="80"/>
      <c r="G3" s="81">
        <v>9.15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752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753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165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754</v>
      </c>
      <c r="C7" s="9" t="s">
        <v>730</v>
      </c>
      <c r="D7" s="13" t="s">
        <v>731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165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732</v>
      </c>
      <c r="BD8" s="56">
        <v>0</v>
      </c>
    </row>
    <row r="9" spans="1:56" ht="28.5" customHeight="1" x14ac:dyDescent="0.45">
      <c r="A9" s="3">
        <v>45713</v>
      </c>
      <c r="B9" s="14" t="s">
        <v>460</v>
      </c>
      <c r="C9" s="9" t="s">
        <v>461</v>
      </c>
      <c r="D9" s="13" t="s">
        <v>462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463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425</v>
      </c>
      <c r="D10" s="13" t="s">
        <v>426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427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755</v>
      </c>
      <c r="D12" s="13" t="s">
        <v>756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757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758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757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759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304</v>
      </c>
      <c r="D14" s="13" t="s">
        <v>474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268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195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483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66577</v>
      </c>
      <c r="Y18" s="10">
        <v>3594.15</v>
      </c>
      <c r="Z18" s="9" t="s">
        <v>190</v>
      </c>
      <c r="AA18" s="8">
        <v>3163.2473565</v>
      </c>
      <c r="AB18" s="8">
        <v>3163.2473565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662</v>
      </c>
      <c r="C19" s="9" t="s">
        <v>450</v>
      </c>
      <c r="D19" s="13" t="s">
        <v>225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190</v>
      </c>
      <c r="AA19" s="8">
        <v>16484.600000000002</v>
      </c>
      <c r="AB19" s="8">
        <v>2722</v>
      </c>
      <c r="AC19" s="8">
        <v>13762.600000000002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999.47059555555597</v>
      </c>
    </row>
    <row r="20" spans="1:56" ht="28.5" customHeight="1" x14ac:dyDescent="0.45">
      <c r="A20" s="3">
        <v>45734</v>
      </c>
      <c r="B20" s="14" t="s">
        <v>662</v>
      </c>
      <c r="C20" s="9" t="s">
        <v>450</v>
      </c>
      <c r="D20" s="13" t="s">
        <v>225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190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663</v>
      </c>
      <c r="C21" s="9" t="s">
        <v>450</v>
      </c>
      <c r="D21" s="13" t="s">
        <v>380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190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275</v>
      </c>
      <c r="D22" s="13" t="s">
        <v>276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190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190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193993.44735649999</v>
      </c>
      <c r="AB25" s="8">
        <v>5885.2473565</v>
      </c>
      <c r="AC25" s="8">
        <v>188108.19999999998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45737</v>
      </c>
      <c r="B27" s="14" t="s">
        <v>684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197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45750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685</v>
      </c>
      <c r="AG28" s="1" t="s">
        <v>123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682</v>
      </c>
      <c r="C29" s="9" t="s">
        <v>73</v>
      </c>
      <c r="D29" s="13" t="s">
        <v>238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685</v>
      </c>
      <c r="AG29" s="1" t="s">
        <v>123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682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685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685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331.46898400000003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 t="s">
        <v>194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197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686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662.93796800000007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 t="s">
        <v>227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686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 t="s">
        <v>269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686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45737</v>
      </c>
      <c r="B35" s="14" t="s">
        <v>687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197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1325.8759360000001</v>
      </c>
    </row>
    <row r="36" spans="1:56" ht="28.5" customHeight="1" x14ac:dyDescent="0.45">
      <c r="A36" s="3">
        <v>45737</v>
      </c>
      <c r="B36" s="14" t="s">
        <v>688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197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197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197</v>
      </c>
      <c r="AA38" s="8">
        <v>502500.89999999997</v>
      </c>
      <c r="AB38" s="8">
        <v>18440.399999999998</v>
      </c>
      <c r="AC38" s="8">
        <v>484060.5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199</v>
      </c>
      <c r="BD38" s="56">
        <v>0</v>
      </c>
    </row>
    <row r="39" spans="1:56" ht="28.5" customHeight="1" x14ac:dyDescent="0.45">
      <c r="A39" s="3">
        <v>45740</v>
      </c>
      <c r="B39" s="14" t="s">
        <v>714</v>
      </c>
      <c r="C39" s="9" t="s">
        <v>321</v>
      </c>
      <c r="D39" s="13" t="s">
        <v>689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323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302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323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324</v>
      </c>
      <c r="BD40" s="56">
        <v>0</v>
      </c>
    </row>
    <row r="41" spans="1:56" ht="28.5" customHeight="1" x14ac:dyDescent="0.45">
      <c r="A41" s="3">
        <v>45721</v>
      </c>
      <c r="B41" s="14" t="s">
        <v>522</v>
      </c>
      <c r="C41" s="9" t="s">
        <v>152</v>
      </c>
      <c r="D41" s="13" t="s">
        <v>733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240</v>
      </c>
      <c r="BD41" s="56">
        <v>0</v>
      </c>
    </row>
    <row r="42" spans="1:56" ht="28.5" customHeight="1" x14ac:dyDescent="0.45">
      <c r="A42" s="3">
        <v>45741</v>
      </c>
      <c r="B42" s="14" t="s">
        <v>734</v>
      </c>
      <c r="C42" s="9" t="s">
        <v>152</v>
      </c>
      <c r="D42" s="13" t="s">
        <v>717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2000</v>
      </c>
      <c r="AC42" s="8">
        <v>2999.0247999999992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240</v>
      </c>
      <c r="BD42" s="56">
        <v>253.25098311111108</v>
      </c>
    </row>
    <row r="43" spans="1:56" ht="28.5" customHeight="1" x14ac:dyDescent="0.45">
      <c r="A43" s="3">
        <v>45741</v>
      </c>
      <c r="B43" s="14" t="s">
        <v>734</v>
      </c>
      <c r="C43" s="9" t="s">
        <v>152</v>
      </c>
      <c r="D43" s="13" t="s">
        <v>718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240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2000</v>
      </c>
      <c r="AC44" s="8">
        <v>7998.0495999999985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241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196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523</v>
      </c>
      <c r="C49" s="9" t="s">
        <v>152</v>
      </c>
      <c r="D49" s="13" t="s">
        <v>497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523</v>
      </c>
      <c r="C50" s="9" t="s">
        <v>152</v>
      </c>
      <c r="D50" s="13" t="s">
        <v>362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124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618</v>
      </c>
      <c r="C51" s="9" t="s">
        <v>300</v>
      </c>
      <c r="D51" s="13" t="s">
        <v>593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253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>
        <v>45747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45747</v>
      </c>
      <c r="AK51" s="3">
        <v>45743</v>
      </c>
      <c r="AL51" s="3">
        <v>45737</v>
      </c>
      <c r="AM51" s="3">
        <v>45744</v>
      </c>
      <c r="AN51" s="3">
        <v>45745</v>
      </c>
      <c r="AO51" s="3">
        <v>45745</v>
      </c>
      <c r="AP51" s="3">
        <v>45742</v>
      </c>
      <c r="AQ51" s="3">
        <v>45746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251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526</v>
      </c>
      <c r="C53" s="9" t="s">
        <v>152</v>
      </c>
      <c r="D53" s="13" t="s">
        <v>141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2830</v>
      </c>
      <c r="V53" s="10">
        <v>0</v>
      </c>
      <c r="W53" s="10">
        <v>2830</v>
      </c>
      <c r="X53" s="10">
        <v>21368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522</v>
      </c>
      <c r="C54" s="9" t="s">
        <v>152</v>
      </c>
      <c r="D54" s="13" t="s">
        <v>363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395</v>
      </c>
      <c r="V54" s="10">
        <v>0</v>
      </c>
      <c r="W54" s="10">
        <v>395</v>
      </c>
      <c r="X54" s="10">
        <v>11050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527</v>
      </c>
      <c r="C55" s="9" t="s">
        <v>152</v>
      </c>
      <c r="D55" s="13" t="s">
        <v>163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235</v>
      </c>
      <c r="V55" s="10">
        <v>0</v>
      </c>
      <c r="W55" s="10">
        <v>235</v>
      </c>
      <c r="X55" s="10">
        <v>6066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45667</v>
      </c>
      <c r="B56" s="14" t="s">
        <v>344</v>
      </c>
      <c r="C56" s="9" t="s">
        <v>111</v>
      </c>
      <c r="D56" s="13" t="s">
        <v>338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45747</v>
      </c>
      <c r="U56" s="11">
        <v>2432</v>
      </c>
      <c r="V56" s="10">
        <v>2432</v>
      </c>
      <c r="W56" s="10">
        <v>0</v>
      </c>
      <c r="X56" s="10">
        <v>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45747</v>
      </c>
      <c r="AK56" s="3">
        <v>45743</v>
      </c>
      <c r="AL56" s="3">
        <v>45736</v>
      </c>
      <c r="AM56" s="3">
        <v>45744</v>
      </c>
      <c r="AN56" s="3">
        <v>45745</v>
      </c>
      <c r="AO56" s="3">
        <v>45746</v>
      </c>
      <c r="AP56" s="3">
        <v>45742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527</v>
      </c>
      <c r="C57" s="9" t="s">
        <v>152</v>
      </c>
      <c r="D57" s="13" t="s">
        <v>498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734</v>
      </c>
      <c r="V57" s="10">
        <v>0</v>
      </c>
      <c r="W57" s="10">
        <v>734</v>
      </c>
      <c r="X57" s="10">
        <v>5520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528</v>
      </c>
      <c r="C58" s="9" t="s">
        <v>152</v>
      </c>
      <c r="D58" s="13" t="s">
        <v>421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45750</v>
      </c>
      <c r="U58" s="11">
        <v>10080</v>
      </c>
      <c r="V58" s="10">
        <v>0</v>
      </c>
      <c r="W58" s="10">
        <v>10080</v>
      </c>
      <c r="X58" s="10">
        <v>11500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126</v>
      </c>
      <c r="AH58" s="1" t="s">
        <v>75</v>
      </c>
      <c r="AI58" s="1">
        <v>4</v>
      </c>
      <c r="AJ58" s="3">
        <v>45750</v>
      </c>
      <c r="AK58" s="3">
        <v>45746</v>
      </c>
      <c r="AL58" s="3">
        <v>45739</v>
      </c>
      <c r="AM58" s="3">
        <v>45747</v>
      </c>
      <c r="AN58" s="3">
        <v>45748</v>
      </c>
      <c r="AO58" s="3">
        <v>45749</v>
      </c>
      <c r="AP58" s="3">
        <v>45745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373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45750</v>
      </c>
      <c r="U59" s="11">
        <v>811</v>
      </c>
      <c r="V59" s="10">
        <v>0</v>
      </c>
      <c r="W59" s="10">
        <v>811</v>
      </c>
      <c r="X59" s="10">
        <v>0</v>
      </c>
      <c r="Y59" s="10">
        <v>851.55000000000007</v>
      </c>
      <c r="Z59" s="9" t="s">
        <v>81</v>
      </c>
      <c r="AA59" s="8">
        <v>849.72525000000007</v>
      </c>
      <c r="AB59" s="8">
        <v>0</v>
      </c>
      <c r="AC59" s="8">
        <v>849.72525000000007</v>
      </c>
      <c r="AD59" s="8">
        <v>0</v>
      </c>
      <c r="AE59" s="8">
        <v>849.72525000000007</v>
      </c>
      <c r="AF59" s="8" t="s">
        <v>302</v>
      </c>
      <c r="AG59" s="1" t="s">
        <v>123</v>
      </c>
      <c r="AH59" s="1" t="s">
        <v>75</v>
      </c>
      <c r="AI59" s="1">
        <v>4</v>
      </c>
      <c r="AJ59" s="3">
        <v>45750</v>
      </c>
      <c r="AK59" s="3">
        <v>45746</v>
      </c>
      <c r="AL59" s="3">
        <v>45739</v>
      </c>
      <c r="AM59" s="3">
        <v>45747</v>
      </c>
      <c r="AN59" s="3">
        <v>45748</v>
      </c>
      <c r="AO59" s="3">
        <v>45749</v>
      </c>
      <c r="AP59" s="3">
        <v>45745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64.201463333333322</v>
      </c>
    </row>
    <row r="60" spans="1:56" ht="28.5" customHeight="1" x14ac:dyDescent="0.45">
      <c r="A60" s="3">
        <v>45721</v>
      </c>
      <c r="B60" s="14" t="s">
        <v>524</v>
      </c>
      <c r="C60" s="9" t="s">
        <v>152</v>
      </c>
      <c r="D60" s="13" t="s">
        <v>162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254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45750</v>
      </c>
      <c r="U60" s="11">
        <v>10320</v>
      </c>
      <c r="V60" s="10">
        <v>0</v>
      </c>
      <c r="W60" s="10">
        <v>10320</v>
      </c>
      <c r="X60" s="10">
        <v>0</v>
      </c>
      <c r="Y60" s="10">
        <v>10836</v>
      </c>
      <c r="Z60" s="9" t="s">
        <v>81</v>
      </c>
      <c r="AA60" s="8">
        <v>10812.78</v>
      </c>
      <c r="AB60" s="8">
        <v>6000</v>
      </c>
      <c r="AC60" s="8">
        <v>4812.7800000000007</v>
      </c>
      <c r="AD60" s="8">
        <v>0</v>
      </c>
      <c r="AE60" s="8">
        <v>10812.78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45750</v>
      </c>
      <c r="AK60" s="3">
        <v>45746</v>
      </c>
      <c r="AL60" s="3">
        <v>45739</v>
      </c>
      <c r="AM60" s="3">
        <v>45747</v>
      </c>
      <c r="AN60" s="3">
        <v>45748</v>
      </c>
      <c r="AO60" s="3">
        <v>45749</v>
      </c>
      <c r="AP60" s="3">
        <v>45745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363.63226666666668</v>
      </c>
    </row>
    <row r="61" spans="1:56" ht="28.5" customHeight="1" x14ac:dyDescent="0.45">
      <c r="A61" s="3">
        <v>45721</v>
      </c>
      <c r="B61" s="14" t="s">
        <v>526</v>
      </c>
      <c r="C61" s="9" t="s">
        <v>152</v>
      </c>
      <c r="D61" s="13" t="s">
        <v>141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254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45750</v>
      </c>
      <c r="U61" s="11">
        <v>20000</v>
      </c>
      <c r="V61" s="10">
        <v>0</v>
      </c>
      <c r="W61" s="10">
        <v>20000</v>
      </c>
      <c r="X61" s="10">
        <v>4280</v>
      </c>
      <c r="Y61" s="10">
        <v>16506</v>
      </c>
      <c r="Z61" s="9" t="s">
        <v>81</v>
      </c>
      <c r="AA61" s="8">
        <v>17294.161500000002</v>
      </c>
      <c r="AB61" s="8">
        <v>0</v>
      </c>
      <c r="AC61" s="8">
        <v>17294.161500000002</v>
      </c>
      <c r="AD61" s="8">
        <v>0</v>
      </c>
      <c r="AE61" s="8">
        <v>17294.161500000002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45750</v>
      </c>
      <c r="AK61" s="3">
        <v>45746</v>
      </c>
      <c r="AL61" s="3">
        <v>45739</v>
      </c>
      <c r="AM61" s="3">
        <v>45747</v>
      </c>
      <c r="AN61" s="3">
        <v>45748</v>
      </c>
      <c r="AO61" s="3">
        <v>45749</v>
      </c>
      <c r="AP61" s="3">
        <v>45745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1306.6699799999999</v>
      </c>
    </row>
    <row r="62" spans="1:56" ht="28.5" customHeight="1" x14ac:dyDescent="0.45">
      <c r="A62" s="3">
        <v>45738</v>
      </c>
      <c r="B62" s="14" t="s">
        <v>694</v>
      </c>
      <c r="C62" s="9" t="s">
        <v>111</v>
      </c>
      <c r="D62" s="13" t="s">
        <v>695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45751</v>
      </c>
      <c r="AK62" s="3">
        <v>45747</v>
      </c>
      <c r="AL62" s="3">
        <v>45740</v>
      </c>
      <c r="AM62" s="3">
        <v>45748</v>
      </c>
      <c r="AN62" s="3">
        <v>45749</v>
      </c>
      <c r="AO62" s="3">
        <v>45750</v>
      </c>
      <c r="AP62" s="3">
        <v>45746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45738</v>
      </c>
      <c r="B63" s="14" t="s">
        <v>720</v>
      </c>
      <c r="C63" s="9" t="s">
        <v>111</v>
      </c>
      <c r="D63" s="13" t="s">
        <v>696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45751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45751</v>
      </c>
      <c r="AK63" s="3">
        <v>45747</v>
      </c>
      <c r="AL63" s="3">
        <v>45740</v>
      </c>
      <c r="AM63" s="3">
        <v>45748</v>
      </c>
      <c r="AN63" s="3">
        <v>45749</v>
      </c>
      <c r="AO63" s="3">
        <v>45750</v>
      </c>
      <c r="AP63" s="3">
        <v>45746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45706</v>
      </c>
      <c r="B64" s="14" t="s">
        <v>430</v>
      </c>
      <c r="C64" s="9" t="s">
        <v>111</v>
      </c>
      <c r="D64" s="13" t="s">
        <v>431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45754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81</v>
      </c>
      <c r="AA64" s="8">
        <v>3310.89</v>
      </c>
      <c r="AB64" s="8">
        <v>0</v>
      </c>
      <c r="AC64" s="8">
        <v>3310.89</v>
      </c>
      <c r="AD64" s="8">
        <v>0</v>
      </c>
      <c r="AE64" s="8">
        <v>3310.89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45754</v>
      </c>
      <c r="AK64" s="3">
        <v>45750</v>
      </c>
      <c r="AL64" s="3">
        <v>45743</v>
      </c>
      <c r="AM64" s="3">
        <v>45751</v>
      </c>
      <c r="AN64" s="3">
        <v>45752</v>
      </c>
      <c r="AO64" s="3">
        <v>45753</v>
      </c>
      <c r="AP64" s="3">
        <v>45749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250.15613333333337</v>
      </c>
    </row>
    <row r="65" spans="1:56" ht="28.5" customHeight="1" x14ac:dyDescent="0.45">
      <c r="A65" s="3">
        <v>45741</v>
      </c>
      <c r="B65" s="14" t="s">
        <v>737</v>
      </c>
      <c r="C65" s="9" t="s">
        <v>111</v>
      </c>
      <c r="D65" s="13" t="s">
        <v>698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45754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45754</v>
      </c>
      <c r="AK65" s="3">
        <v>45750</v>
      </c>
      <c r="AL65" s="3">
        <v>45743</v>
      </c>
      <c r="AM65" s="3">
        <v>45751</v>
      </c>
      <c r="AN65" s="3">
        <v>45752</v>
      </c>
      <c r="AO65" s="3">
        <v>45753</v>
      </c>
      <c r="AP65" s="3">
        <v>45749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333.54151111111111</v>
      </c>
    </row>
    <row r="66" spans="1:56" ht="28.5" customHeight="1" x14ac:dyDescent="0.45">
      <c r="A66" s="3">
        <v>45734</v>
      </c>
      <c r="B66" s="14" t="s">
        <v>664</v>
      </c>
      <c r="C66" s="9" t="s">
        <v>155</v>
      </c>
      <c r="D66" s="13" t="s">
        <v>651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619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664</v>
      </c>
      <c r="C67" s="9" t="s">
        <v>155</v>
      </c>
      <c r="D67" s="13" t="s">
        <v>653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619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45734</v>
      </c>
      <c r="B68" s="14" t="s">
        <v>664</v>
      </c>
      <c r="C68" s="9" t="s">
        <v>155</v>
      </c>
      <c r="D68" s="13" t="s">
        <v>654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5378.4500000000007</v>
      </c>
      <c r="AF68" s="8" t="s">
        <v>619</v>
      </c>
      <c r="AG68" s="1" t="s">
        <v>123</v>
      </c>
      <c r="AH68" s="1" t="s">
        <v>75</v>
      </c>
      <c r="AI68" s="1">
        <v>4</v>
      </c>
      <c r="AJ68" s="3">
        <v>45757</v>
      </c>
      <c r="AK68" s="3">
        <v>45753</v>
      </c>
      <c r="AL68" s="3">
        <v>45746</v>
      </c>
      <c r="AM68" s="3">
        <v>45754</v>
      </c>
      <c r="AN68" s="3">
        <v>45755</v>
      </c>
      <c r="AO68" s="3">
        <v>45756</v>
      </c>
      <c r="AP68" s="3">
        <v>45752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406.37177777777782</v>
      </c>
    </row>
    <row r="69" spans="1:56" ht="28.5" customHeight="1" x14ac:dyDescent="0.45">
      <c r="A69" s="3">
        <v>45734</v>
      </c>
      <c r="B69" s="14" t="s">
        <v>701</v>
      </c>
      <c r="C69" s="9" t="s">
        <v>155</v>
      </c>
      <c r="D69" s="13" t="s">
        <v>680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 t="s">
        <v>619</v>
      </c>
      <c r="AG69" s="1" t="s">
        <v>123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8.5" customHeight="1" x14ac:dyDescent="0.45">
      <c r="A70" s="3">
        <v>45740</v>
      </c>
      <c r="B70" s="14" t="s">
        <v>692</v>
      </c>
      <c r="C70" s="9" t="s">
        <v>111</v>
      </c>
      <c r="D70" s="13" t="s">
        <v>702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45758</v>
      </c>
      <c r="AK70" s="3">
        <v>45754</v>
      </c>
      <c r="AL70" s="3">
        <v>45747</v>
      </c>
      <c r="AM70" s="3">
        <v>45755</v>
      </c>
      <c r="AN70" s="3">
        <v>45756</v>
      </c>
      <c r="AO70" s="3">
        <v>45757</v>
      </c>
      <c r="AP70" s="3">
        <v>45753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45741</v>
      </c>
      <c r="B71" s="14" t="s">
        <v>735</v>
      </c>
      <c r="C71" s="9" t="s">
        <v>152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254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45764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8.5" customHeight="1" x14ac:dyDescent="0.45">
      <c r="A72" s="3">
        <v>45741</v>
      </c>
      <c r="B72" s="14" t="s">
        <v>736</v>
      </c>
      <c r="C72" s="9" t="s">
        <v>111</v>
      </c>
      <c r="D72" s="13" t="s">
        <v>697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45741</v>
      </c>
      <c r="B73" s="14" t="s">
        <v>738</v>
      </c>
      <c r="C73" s="9" t="s">
        <v>111</v>
      </c>
      <c r="D73" s="13" t="s">
        <v>699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45765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81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45765</v>
      </c>
      <c r="AK73" s="3">
        <v>45761</v>
      </c>
      <c r="AL73" s="3">
        <v>45754</v>
      </c>
      <c r="AM73" s="3">
        <v>45762</v>
      </c>
      <c r="AN73" s="3">
        <v>45763</v>
      </c>
      <c r="AO73" s="3">
        <v>45764</v>
      </c>
      <c r="AP73" s="3">
        <v>45760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333.54151111111111</v>
      </c>
    </row>
    <row r="74" spans="1:56" ht="28.5" customHeight="1" x14ac:dyDescent="0.45">
      <c r="A74" s="3" t="s">
        <v>146</v>
      </c>
      <c r="B74" s="14" t="s">
        <v>146</v>
      </c>
      <c r="C74" s="9" t="s">
        <v>155</v>
      </c>
      <c r="D74" s="13" t="s">
        <v>652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619</v>
      </c>
      <c r="AG74" s="1" t="s">
        <v>61</v>
      </c>
      <c r="AH74" s="1" t="s">
        <v>75</v>
      </c>
      <c r="AI74" s="1">
        <v>4</v>
      </c>
      <c r="AJ74" s="3">
        <v>45768</v>
      </c>
      <c r="AK74" s="3">
        <v>45764</v>
      </c>
      <c r="AL74" s="3">
        <v>45757</v>
      </c>
      <c r="AM74" s="3">
        <v>45765</v>
      </c>
      <c r="AN74" s="3">
        <v>45766</v>
      </c>
      <c r="AO74" s="3">
        <v>45767</v>
      </c>
      <c r="AP74" s="3">
        <v>45763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45740</v>
      </c>
      <c r="B75" s="14" t="s">
        <v>703</v>
      </c>
      <c r="C75" s="9" t="s">
        <v>80</v>
      </c>
      <c r="D75" s="13" t="s">
        <v>345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45776</v>
      </c>
      <c r="AK75" s="3">
        <v>45772</v>
      </c>
      <c r="AL75" s="3">
        <v>45765</v>
      </c>
      <c r="AM75" s="3">
        <v>45773</v>
      </c>
      <c r="AN75" s="3">
        <v>45774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416.92688888888887</v>
      </c>
    </row>
    <row r="76" spans="1:56" ht="28.5" customHeight="1" x14ac:dyDescent="0.45">
      <c r="A76" s="3">
        <v>45740</v>
      </c>
      <c r="B76" s="14" t="s">
        <v>715</v>
      </c>
      <c r="C76" s="9" t="s">
        <v>80</v>
      </c>
      <c r="D76" s="13" t="s">
        <v>399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3227.07</v>
      </c>
      <c r="AB76" s="8">
        <v>0</v>
      </c>
      <c r="AC76" s="8">
        <v>3227.07</v>
      </c>
      <c r="AD76" s="8">
        <v>0</v>
      </c>
      <c r="AE76" s="8">
        <v>3227.07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243.82306666666665</v>
      </c>
    </row>
    <row r="77" spans="1:56" ht="28.5" customHeight="1" x14ac:dyDescent="0.45">
      <c r="A77" s="3" t="s">
        <v>146</v>
      </c>
      <c r="B77" s="14" t="s">
        <v>146</v>
      </c>
      <c r="C77" s="9" t="s">
        <v>152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140000</v>
      </c>
      <c r="V77" s="10">
        <v>0</v>
      </c>
      <c r="W77" s="10">
        <v>140000</v>
      </c>
      <c r="X77" s="10">
        <v>0</v>
      </c>
      <c r="Y77" s="10">
        <v>147000</v>
      </c>
      <c r="Z77" s="9" t="s">
        <v>81</v>
      </c>
      <c r="AA77" s="8">
        <v>146685</v>
      </c>
      <c r="AB77" s="8">
        <v>0</v>
      </c>
      <c r="AC77" s="8">
        <v>146685</v>
      </c>
      <c r="AD77" s="8">
        <v>0</v>
      </c>
      <c r="AE77" s="8">
        <v>146685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11082.866666666665</v>
      </c>
    </row>
    <row r="78" spans="1:56" ht="28.5" customHeight="1" x14ac:dyDescent="0.45">
      <c r="A78" s="3" t="s">
        <v>146</v>
      </c>
      <c r="B78" s="14" t="s">
        <v>146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45777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8.5" customHeight="1" x14ac:dyDescent="0.45">
      <c r="A79" s="3">
        <v>45705</v>
      </c>
      <c r="B79" s="14" t="s">
        <v>429</v>
      </c>
      <c r="C79" s="9" t="s">
        <v>152</v>
      </c>
      <c r="D79" s="13" t="s">
        <v>244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122</v>
      </c>
      <c r="V79" s="10">
        <v>0</v>
      </c>
      <c r="W79" s="10">
        <v>122</v>
      </c>
      <c r="X79" s="10">
        <v>11870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519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 t="s">
        <v>146</v>
      </c>
      <c r="B80" s="14" t="s">
        <v>146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8.5" customHeight="1" x14ac:dyDescent="0.45">
      <c r="A81" s="3">
        <v>45720</v>
      </c>
      <c r="B81" s="14" t="s">
        <v>512</v>
      </c>
      <c r="C81" s="9" t="s">
        <v>111</v>
      </c>
      <c r="D81" s="13" t="s">
        <v>494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513</v>
      </c>
      <c r="C82" s="9" t="s">
        <v>111</v>
      </c>
      <c r="D82" s="13" t="s">
        <v>495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45720</v>
      </c>
      <c r="B83" s="14" t="s">
        <v>511</v>
      </c>
      <c r="C83" s="9" t="s">
        <v>111</v>
      </c>
      <c r="D83" s="13" t="s">
        <v>496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45720</v>
      </c>
      <c r="B84" s="14" t="s">
        <v>514</v>
      </c>
      <c r="C84" s="9" t="s">
        <v>111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45712</v>
      </c>
      <c r="B85" s="14" t="s">
        <v>456</v>
      </c>
      <c r="C85" s="9" t="s">
        <v>111</v>
      </c>
      <c r="D85" s="13" t="s">
        <v>127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45681</v>
      </c>
      <c r="B86" s="14" t="s">
        <v>381</v>
      </c>
      <c r="C86" s="9" t="s">
        <v>80</v>
      </c>
      <c r="D86" s="13" t="s">
        <v>378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262.82226666666674</v>
      </c>
    </row>
    <row r="87" spans="1:56" ht="28.5" customHeight="1" x14ac:dyDescent="0.45">
      <c r="A87" s="3">
        <v>45705</v>
      </c>
      <c r="B87" s="14" t="s">
        <v>428</v>
      </c>
      <c r="C87" s="9" t="s">
        <v>152</v>
      </c>
      <c r="D87" s="13" t="s">
        <v>210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855</v>
      </c>
      <c r="V87" s="10">
        <v>0</v>
      </c>
      <c r="W87" s="10">
        <v>855</v>
      </c>
      <c r="X87" s="10">
        <v>16440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453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375</v>
      </c>
      <c r="C88" s="9" t="s">
        <v>152</v>
      </c>
      <c r="D88" s="13" t="s">
        <v>365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254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452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247</v>
      </c>
      <c r="C89" s="9" t="s">
        <v>152</v>
      </c>
      <c r="D89" s="13" t="s">
        <v>161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2320</v>
      </c>
      <c r="V89" s="10">
        <v>0</v>
      </c>
      <c r="W89" s="10">
        <v>2320</v>
      </c>
      <c r="X89" s="10">
        <v>20900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250</v>
      </c>
      <c r="C90" s="9" t="s">
        <v>152</v>
      </c>
      <c r="D90" s="13" t="s">
        <v>243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45611</v>
      </c>
      <c r="B91" s="14" t="s">
        <v>249</v>
      </c>
      <c r="C91" s="9" t="s">
        <v>152</v>
      </c>
      <c r="D91" s="13" t="s">
        <v>228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1434</v>
      </c>
      <c r="V91" s="10">
        <v>0</v>
      </c>
      <c r="W91" s="10">
        <v>1434</v>
      </c>
      <c r="X91" s="10">
        <v>11200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29.3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206</v>
      </c>
      <c r="C92" s="9" t="s">
        <v>152</v>
      </c>
      <c r="D92" s="13" t="s">
        <v>204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45523</v>
      </c>
      <c r="B93" s="14" t="s">
        <v>206</v>
      </c>
      <c r="C93" s="9" t="s">
        <v>152</v>
      </c>
      <c r="D93" s="13" t="s">
        <v>205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45643</v>
      </c>
      <c r="B94" s="14" t="s">
        <v>288</v>
      </c>
      <c r="C94" s="9" t="s">
        <v>111</v>
      </c>
      <c r="D94" s="13" t="s">
        <v>289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142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45720</v>
      </c>
      <c r="B96" s="14" t="s">
        <v>138</v>
      </c>
      <c r="C96" s="9" t="s">
        <v>111</v>
      </c>
      <c r="D96" s="13" t="s">
        <v>339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45628</v>
      </c>
      <c r="B97" s="14" t="s">
        <v>261</v>
      </c>
      <c r="C97" s="9" t="s">
        <v>111</v>
      </c>
      <c r="D97" s="13" t="s">
        <v>262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45541</v>
      </c>
      <c r="B98" s="14" t="s">
        <v>212</v>
      </c>
      <c r="C98" s="9" t="s">
        <v>111</v>
      </c>
      <c r="D98" s="13" t="s">
        <v>213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219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353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45548</v>
      </c>
      <c r="B99" s="14" t="s">
        <v>216</v>
      </c>
      <c r="C99" s="9" t="s">
        <v>111</v>
      </c>
      <c r="D99" s="13" t="s">
        <v>215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2500</v>
      </c>
      <c r="V99" s="10">
        <v>2364</v>
      </c>
      <c r="W99" s="10">
        <v>136</v>
      </c>
      <c r="X99" s="10">
        <v>5500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45581</v>
      </c>
      <c r="B100" s="14" t="s">
        <v>223</v>
      </c>
      <c r="C100" s="9" t="s">
        <v>111</v>
      </c>
      <c r="D100" s="13" t="s">
        <v>224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142</v>
      </c>
      <c r="U100" s="11">
        <v>3000</v>
      </c>
      <c r="V100" s="10">
        <v>3194</v>
      </c>
      <c r="W100" s="10">
        <v>0</v>
      </c>
      <c r="X100" s="10">
        <v>5632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84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341102.34675000014</v>
      </c>
      <c r="AB101" s="8">
        <v>6000</v>
      </c>
      <c r="AC101" s="8">
        <v>335102.34675000014</v>
      </c>
      <c r="AD101" s="8">
        <v>0</v>
      </c>
      <c r="AE101" s="8">
        <v>341102.34675000014</v>
      </c>
      <c r="AF101" s="8" t="s">
        <v>58</v>
      </c>
      <c r="AG101" s="1" t="s">
        <v>124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45731</v>
      </c>
      <c r="B102" s="14" t="s">
        <v>666</v>
      </c>
      <c r="C102" s="9" t="s">
        <v>86</v>
      </c>
      <c r="D102" s="13" t="s">
        <v>624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234</v>
      </c>
      <c r="T102" s="12">
        <v>45749</v>
      </c>
      <c r="U102" s="11">
        <v>15000</v>
      </c>
      <c r="V102" s="10">
        <v>0</v>
      </c>
      <c r="W102" s="10">
        <v>15000</v>
      </c>
      <c r="X102" s="10">
        <v>16166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245</v>
      </c>
      <c r="AG102" s="1" t="s">
        <v>124</v>
      </c>
      <c r="AH102" s="1" t="s">
        <v>74</v>
      </c>
      <c r="AI102" s="1">
        <v>2</v>
      </c>
      <c r="AJ102" s="3">
        <v>45749</v>
      </c>
      <c r="AK102" s="3">
        <v>0</v>
      </c>
      <c r="AL102" s="3">
        <v>45740</v>
      </c>
      <c r="AM102" s="3">
        <v>45747</v>
      </c>
      <c r="AN102" s="3">
        <v>45748</v>
      </c>
      <c r="AO102" s="3">
        <v>45748</v>
      </c>
      <c r="AP102" s="3">
        <v>45744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8.5" customHeight="1" x14ac:dyDescent="0.45">
      <c r="A103" s="3">
        <v>45731</v>
      </c>
      <c r="B103" s="14" t="s">
        <v>667</v>
      </c>
      <c r="C103" s="9" t="s">
        <v>86</v>
      </c>
      <c r="D103" s="13" t="s">
        <v>628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234</v>
      </c>
      <c r="T103" s="12">
        <v>45749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245</v>
      </c>
      <c r="AG103" s="1" t="s">
        <v>123</v>
      </c>
      <c r="AH103" s="1" t="s">
        <v>74</v>
      </c>
      <c r="AI103" s="1">
        <v>2</v>
      </c>
      <c r="AJ103" s="3">
        <v>45749</v>
      </c>
      <c r="AK103" s="3">
        <v>0</v>
      </c>
      <c r="AL103" s="3">
        <v>45740</v>
      </c>
      <c r="AM103" s="3">
        <v>45747</v>
      </c>
      <c r="AN103" s="3">
        <v>45748</v>
      </c>
      <c r="AO103" s="3">
        <v>45748</v>
      </c>
      <c r="AP103" s="3">
        <v>45744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45731</v>
      </c>
      <c r="B104" s="14" t="s">
        <v>667</v>
      </c>
      <c r="C104" s="9" t="s">
        <v>86</v>
      </c>
      <c r="D104" s="13" t="s">
        <v>629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234</v>
      </c>
      <c r="T104" s="12">
        <v>45749</v>
      </c>
      <c r="U104" s="11">
        <v>10000</v>
      </c>
      <c r="V104" s="10">
        <v>0</v>
      </c>
      <c r="W104" s="10">
        <v>10000</v>
      </c>
      <c r="X104" s="10">
        <v>10409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245</v>
      </c>
      <c r="AG104" s="1" t="s">
        <v>123</v>
      </c>
      <c r="AH104" s="1" t="s">
        <v>74</v>
      </c>
      <c r="AI104" s="1">
        <v>2</v>
      </c>
      <c r="AJ104" s="3">
        <v>45749</v>
      </c>
      <c r="AK104" s="3">
        <v>0</v>
      </c>
      <c r="AL104" s="3">
        <v>45740</v>
      </c>
      <c r="AM104" s="3">
        <v>45747</v>
      </c>
      <c r="AN104" s="3">
        <v>45748</v>
      </c>
      <c r="AO104" s="3">
        <v>45748</v>
      </c>
      <c r="AP104" s="3">
        <v>45744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45731</v>
      </c>
      <c r="B105" s="14" t="s">
        <v>668</v>
      </c>
      <c r="C105" s="9" t="s">
        <v>86</v>
      </c>
      <c r="D105" s="13" t="s">
        <v>630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234</v>
      </c>
      <c r="T105" s="12">
        <v>45749</v>
      </c>
      <c r="U105" s="11">
        <v>10000</v>
      </c>
      <c r="V105" s="10">
        <v>0</v>
      </c>
      <c r="W105" s="10">
        <v>10000</v>
      </c>
      <c r="X105" s="10">
        <v>10400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245</v>
      </c>
      <c r="AG105" s="1" t="s">
        <v>123</v>
      </c>
      <c r="AH105" s="1" t="s">
        <v>74</v>
      </c>
      <c r="AI105" s="1">
        <v>2</v>
      </c>
      <c r="AJ105" s="3">
        <v>45749</v>
      </c>
      <c r="AK105" s="3">
        <v>0</v>
      </c>
      <c r="AL105" s="3">
        <v>45740</v>
      </c>
      <c r="AM105" s="3">
        <v>45747</v>
      </c>
      <c r="AN105" s="3">
        <v>45748</v>
      </c>
      <c r="AO105" s="3">
        <v>45748</v>
      </c>
      <c r="AP105" s="3">
        <v>45744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45724</v>
      </c>
      <c r="B106" s="14" t="s">
        <v>602</v>
      </c>
      <c r="C106" s="9" t="s">
        <v>86</v>
      </c>
      <c r="D106" s="13" t="s">
        <v>536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334</v>
      </c>
      <c r="T106" s="12">
        <v>45750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0</v>
      </c>
      <c r="AF106" s="8" t="s">
        <v>301</v>
      </c>
      <c r="AG106" s="1" t="s">
        <v>123</v>
      </c>
      <c r="AH106" s="1" t="s">
        <v>74</v>
      </c>
      <c r="AI106" s="1">
        <v>2</v>
      </c>
      <c r="AJ106" s="3">
        <v>45750</v>
      </c>
      <c r="AK106" s="3">
        <v>0</v>
      </c>
      <c r="AL106" s="3">
        <v>45741</v>
      </c>
      <c r="AM106" s="3">
        <v>45748</v>
      </c>
      <c r="AN106" s="3">
        <v>45749</v>
      </c>
      <c r="AO106" s="3">
        <v>45749</v>
      </c>
      <c r="AP106" s="3">
        <v>45745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822.3052444444445</v>
      </c>
    </row>
    <row r="107" spans="1:56" ht="28.5" customHeight="1" x14ac:dyDescent="0.45">
      <c r="A107" s="3">
        <v>45722</v>
      </c>
      <c r="B107" s="14" t="s">
        <v>540</v>
      </c>
      <c r="C107" s="9" t="s">
        <v>86</v>
      </c>
      <c r="D107" s="13" t="s">
        <v>326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234</v>
      </c>
      <c r="T107" s="12">
        <v>45750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443</v>
      </c>
      <c r="AG107" s="1" t="s">
        <v>123</v>
      </c>
      <c r="AH107" s="1" t="s">
        <v>74</v>
      </c>
      <c r="AI107" s="1">
        <v>2</v>
      </c>
      <c r="AJ107" s="3">
        <v>45750</v>
      </c>
      <c r="AK107" s="3">
        <v>0</v>
      </c>
      <c r="AL107" s="3">
        <v>45741</v>
      </c>
      <c r="AM107" s="3">
        <v>45748</v>
      </c>
      <c r="AN107" s="3">
        <v>45749</v>
      </c>
      <c r="AO107" s="3">
        <v>45749</v>
      </c>
      <c r="AP107" s="3">
        <v>45745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8.5" customHeight="1" x14ac:dyDescent="0.45">
      <c r="A108" s="3">
        <v>45731</v>
      </c>
      <c r="B108" s="14" t="s">
        <v>669</v>
      </c>
      <c r="C108" s="9" t="s">
        <v>86</v>
      </c>
      <c r="D108" s="13" t="s">
        <v>626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234</v>
      </c>
      <c r="T108" s="12">
        <v>45751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245</v>
      </c>
      <c r="AG108" s="1" t="s">
        <v>123</v>
      </c>
      <c r="AH108" s="1" t="s">
        <v>74</v>
      </c>
      <c r="AI108" s="1">
        <v>2</v>
      </c>
      <c r="AJ108" s="3">
        <v>45751</v>
      </c>
      <c r="AK108" s="3">
        <v>0</v>
      </c>
      <c r="AL108" s="3">
        <v>45742</v>
      </c>
      <c r="AM108" s="3">
        <v>45749</v>
      </c>
      <c r="AN108" s="3">
        <v>45750</v>
      </c>
      <c r="AO108" s="3">
        <v>45750</v>
      </c>
      <c r="AP108" s="3">
        <v>45746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8.5" customHeight="1" x14ac:dyDescent="0.45">
      <c r="A109" s="3">
        <v>45731</v>
      </c>
      <c r="B109" s="14" t="s">
        <v>670</v>
      </c>
      <c r="C109" s="9" t="s">
        <v>86</v>
      </c>
      <c r="D109" s="13" t="s">
        <v>632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234</v>
      </c>
      <c r="T109" s="12">
        <v>45751</v>
      </c>
      <c r="U109" s="11">
        <v>15000</v>
      </c>
      <c r="V109" s="10">
        <v>0</v>
      </c>
      <c r="W109" s="10">
        <v>15000</v>
      </c>
      <c r="X109" s="10">
        <v>0</v>
      </c>
      <c r="Y109" s="10">
        <v>15750</v>
      </c>
      <c r="Z109" s="9" t="s">
        <v>82</v>
      </c>
      <c r="AA109" s="8">
        <v>16135.350000000002</v>
      </c>
      <c r="AB109" s="8">
        <v>0</v>
      </c>
      <c r="AC109" s="8">
        <v>16135.350000000002</v>
      </c>
      <c r="AD109" s="8">
        <v>0</v>
      </c>
      <c r="AE109" s="8">
        <v>0</v>
      </c>
      <c r="AF109" s="8" t="s">
        <v>245</v>
      </c>
      <c r="AG109" s="1" t="s">
        <v>123</v>
      </c>
      <c r="AH109" s="1" t="s">
        <v>74</v>
      </c>
      <c r="AI109" s="1">
        <v>2</v>
      </c>
      <c r="AJ109" s="3">
        <v>45751</v>
      </c>
      <c r="AK109" s="3">
        <v>0</v>
      </c>
      <c r="AL109" s="3">
        <v>45742</v>
      </c>
      <c r="AM109" s="3">
        <v>45749</v>
      </c>
      <c r="AN109" s="3">
        <v>45750</v>
      </c>
      <c r="AO109" s="3">
        <v>45750</v>
      </c>
      <c r="AP109" s="3">
        <v>45746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1233.4578666666669</v>
      </c>
    </row>
    <row r="110" spans="1:56" ht="28.5" customHeight="1" x14ac:dyDescent="0.45">
      <c r="A110" s="3">
        <v>45731</v>
      </c>
      <c r="B110" s="14" t="s">
        <v>671</v>
      </c>
      <c r="C110" s="9" t="s">
        <v>86</v>
      </c>
      <c r="D110" s="13" t="s">
        <v>634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234</v>
      </c>
      <c r="T110" s="12">
        <v>45751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245</v>
      </c>
      <c r="AG110" s="1" t="s">
        <v>123</v>
      </c>
      <c r="AH110" s="1" t="s">
        <v>74</v>
      </c>
      <c r="AI110" s="1">
        <v>2</v>
      </c>
      <c r="AJ110" s="3">
        <v>45751</v>
      </c>
      <c r="AK110" s="3">
        <v>0</v>
      </c>
      <c r="AL110" s="3">
        <v>45742</v>
      </c>
      <c r="AM110" s="3">
        <v>45749</v>
      </c>
      <c r="AN110" s="3">
        <v>45750</v>
      </c>
      <c r="AO110" s="3">
        <v>45750</v>
      </c>
      <c r="AP110" s="3">
        <v>45746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8.5" customHeight="1" x14ac:dyDescent="0.45">
      <c r="A111" s="3">
        <v>45724</v>
      </c>
      <c r="B111" s="14" t="s">
        <v>603</v>
      </c>
      <c r="C111" s="9" t="s">
        <v>86</v>
      </c>
      <c r="D111" s="13" t="s">
        <v>472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234</v>
      </c>
      <c r="T111" s="12">
        <v>45751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443</v>
      </c>
      <c r="AG111" s="1" t="s">
        <v>124</v>
      </c>
      <c r="AH111" s="1" t="s">
        <v>74</v>
      </c>
      <c r="AI111" s="1">
        <v>2</v>
      </c>
      <c r="AJ111" s="3">
        <v>45751</v>
      </c>
      <c r="AK111" s="3">
        <v>0</v>
      </c>
      <c r="AL111" s="3">
        <v>45742</v>
      </c>
      <c r="AM111" s="3">
        <v>45749</v>
      </c>
      <c r="AN111" s="3">
        <v>45750</v>
      </c>
      <c r="AO111" s="3">
        <v>45750</v>
      </c>
      <c r="AP111" s="3">
        <v>45746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8.5" customHeight="1" x14ac:dyDescent="0.45">
      <c r="A112" s="3">
        <v>45724</v>
      </c>
      <c r="B112" s="14" t="s">
        <v>603</v>
      </c>
      <c r="C112" s="9" t="s">
        <v>86</v>
      </c>
      <c r="D112" s="13" t="s">
        <v>541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234</v>
      </c>
      <c r="T112" s="12">
        <v>45751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0</v>
      </c>
      <c r="AF112" s="8" t="s">
        <v>443</v>
      </c>
      <c r="AG112" s="1" t="s">
        <v>123</v>
      </c>
      <c r="AH112" s="1" t="s">
        <v>74</v>
      </c>
      <c r="AI112" s="1">
        <v>2</v>
      </c>
      <c r="AJ112" s="3">
        <v>45751</v>
      </c>
      <c r="AK112" s="3">
        <v>0</v>
      </c>
      <c r="AL112" s="3">
        <v>45742</v>
      </c>
      <c r="AM112" s="3">
        <v>45749</v>
      </c>
      <c r="AN112" s="3">
        <v>45750</v>
      </c>
      <c r="AO112" s="3">
        <v>45750</v>
      </c>
      <c r="AP112" s="3">
        <v>45746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411.15262222222225</v>
      </c>
    </row>
    <row r="113" spans="1:56" ht="28.5" customHeight="1" x14ac:dyDescent="0.45">
      <c r="A113" s="3">
        <v>45722</v>
      </c>
      <c r="B113" s="14" t="s">
        <v>542</v>
      </c>
      <c r="C113" s="9" t="s">
        <v>86</v>
      </c>
      <c r="D113" s="13" t="s">
        <v>521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443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8.5" customHeight="1" x14ac:dyDescent="0.45">
      <c r="A114" s="3">
        <v>45737</v>
      </c>
      <c r="B114" s="14" t="s">
        <v>704</v>
      </c>
      <c r="C114" s="9" t="s">
        <v>73</v>
      </c>
      <c r="D114" s="13" t="s">
        <v>233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157</v>
      </c>
      <c r="T114" s="12">
        <v>45752</v>
      </c>
      <c r="U114" s="11">
        <v>5000</v>
      </c>
      <c r="V114" s="10">
        <v>0</v>
      </c>
      <c r="W114" s="10">
        <v>5000</v>
      </c>
      <c r="X114" s="10">
        <v>5300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74</v>
      </c>
      <c r="AI114" s="1">
        <v>2</v>
      </c>
      <c r="AJ114" s="3">
        <v>45752</v>
      </c>
      <c r="AK114" s="3">
        <v>0</v>
      </c>
      <c r="AL114" s="3">
        <v>45743</v>
      </c>
      <c r="AM114" s="3">
        <v>45750</v>
      </c>
      <c r="AN114" s="3">
        <v>45751</v>
      </c>
      <c r="AO114" s="3">
        <v>45751</v>
      </c>
      <c r="AP114" s="3">
        <v>45747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604</v>
      </c>
      <c r="C115" s="9" t="s">
        <v>86</v>
      </c>
      <c r="D115" s="13" t="s">
        <v>333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334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301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45724</v>
      </c>
      <c r="B116" s="14" t="s">
        <v>604</v>
      </c>
      <c r="C116" s="9" t="s">
        <v>86</v>
      </c>
      <c r="D116" s="13" t="s">
        <v>411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334</v>
      </c>
      <c r="T116" s="12">
        <v>45756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 t="s">
        <v>301</v>
      </c>
      <c r="AG116" s="1" t="s">
        <v>123</v>
      </c>
      <c r="AH116" s="1" t="s">
        <v>74</v>
      </c>
      <c r="AI116" s="1">
        <v>2</v>
      </c>
      <c r="AJ116" s="3">
        <v>45756</v>
      </c>
      <c r="AK116" s="3">
        <v>0</v>
      </c>
      <c r="AL116" s="3">
        <v>45747</v>
      </c>
      <c r="AM116" s="3">
        <v>45754</v>
      </c>
      <c r="AN116" s="3">
        <v>45755</v>
      </c>
      <c r="AO116" s="3">
        <v>45755</v>
      </c>
      <c r="AP116" s="3">
        <v>45751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822.3052444444445</v>
      </c>
    </row>
    <row r="117" spans="1:56" ht="28.5" customHeight="1" x14ac:dyDescent="0.45">
      <c r="A117" s="3">
        <v>45731</v>
      </c>
      <c r="B117" s="14" t="s">
        <v>670</v>
      </c>
      <c r="C117" s="9" t="s">
        <v>86</v>
      </c>
      <c r="D117" s="13" t="s">
        <v>631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234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245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605</v>
      </c>
      <c r="C118" s="9" t="s">
        <v>86</v>
      </c>
      <c r="D118" s="13" t="s">
        <v>536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234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443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45722</v>
      </c>
      <c r="B119" s="14" t="s">
        <v>543</v>
      </c>
      <c r="C119" s="9" t="s">
        <v>86</v>
      </c>
      <c r="D119" s="13" t="s">
        <v>326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45768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443</v>
      </c>
      <c r="AG119" s="1" t="s">
        <v>123</v>
      </c>
      <c r="AH119" s="1" t="s">
        <v>74</v>
      </c>
      <c r="AI119" s="1">
        <v>2</v>
      </c>
      <c r="AJ119" s="3">
        <v>45768</v>
      </c>
      <c r="AK119" s="3">
        <v>0</v>
      </c>
      <c r="AL119" s="3">
        <v>45759</v>
      </c>
      <c r="AM119" s="3">
        <v>45766</v>
      </c>
      <c r="AN119" s="3">
        <v>45767</v>
      </c>
      <c r="AO119" s="3">
        <v>45767</v>
      </c>
      <c r="AP119" s="3">
        <v>45763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2466.9157333333337</v>
      </c>
    </row>
    <row r="120" spans="1:56" ht="28.5" customHeight="1" x14ac:dyDescent="0.45">
      <c r="A120" s="3">
        <v>45723</v>
      </c>
      <c r="B120" s="14" t="s">
        <v>562</v>
      </c>
      <c r="C120" s="9" t="s">
        <v>86</v>
      </c>
      <c r="D120" s="13" t="s">
        <v>442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45755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443</v>
      </c>
      <c r="AG120" s="1" t="s">
        <v>123</v>
      </c>
      <c r="AH120" s="1" t="s">
        <v>74</v>
      </c>
      <c r="AI120" s="1">
        <v>2</v>
      </c>
      <c r="AJ120" s="3">
        <v>45755</v>
      </c>
      <c r="AK120" s="3">
        <v>0</v>
      </c>
      <c r="AL120" s="3">
        <v>45746</v>
      </c>
      <c r="AM120" s="3">
        <v>45753</v>
      </c>
      <c r="AN120" s="3">
        <v>45754</v>
      </c>
      <c r="AO120" s="3">
        <v>45754</v>
      </c>
      <c r="AP120" s="3">
        <v>45750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45724</v>
      </c>
      <c r="B121" s="14" t="s">
        <v>606</v>
      </c>
      <c r="C121" s="9" t="s">
        <v>86</v>
      </c>
      <c r="D121" s="13" t="s">
        <v>333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334</v>
      </c>
      <c r="T121" s="12">
        <v>45765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0</v>
      </c>
      <c r="AC121" s="8">
        <v>21513.800000000003</v>
      </c>
      <c r="AD121" s="8">
        <v>0</v>
      </c>
      <c r="AE121" s="8">
        <v>0</v>
      </c>
      <c r="AF121" s="8" t="s">
        <v>301</v>
      </c>
      <c r="AG121" s="1" t="s">
        <v>123</v>
      </c>
      <c r="AH121" s="1" t="s">
        <v>74</v>
      </c>
      <c r="AI121" s="1">
        <v>2</v>
      </c>
      <c r="AJ121" s="3">
        <v>45765</v>
      </c>
      <c r="AK121" s="3">
        <v>0</v>
      </c>
      <c r="AL121" s="3">
        <v>45756</v>
      </c>
      <c r="AM121" s="3">
        <v>45763</v>
      </c>
      <c r="AN121" s="3">
        <v>45764</v>
      </c>
      <c r="AO121" s="3">
        <v>45764</v>
      </c>
      <c r="AP121" s="3">
        <v>45760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1644.610488888889</v>
      </c>
    </row>
    <row r="122" spans="1:56" ht="28.5" customHeight="1" x14ac:dyDescent="0.45">
      <c r="A122" s="3">
        <v>45728</v>
      </c>
      <c r="B122" s="14" t="s">
        <v>607</v>
      </c>
      <c r="C122" s="9" t="s">
        <v>86</v>
      </c>
      <c r="D122" s="13" t="s">
        <v>608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245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668</v>
      </c>
      <c r="C123" s="9" t="s">
        <v>86</v>
      </c>
      <c r="D123" s="13" t="s">
        <v>629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245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611</v>
      </c>
      <c r="C124" s="9" t="s">
        <v>86</v>
      </c>
      <c r="D124" s="13" t="s">
        <v>739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334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301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611</v>
      </c>
      <c r="C125" s="9" t="s">
        <v>86</v>
      </c>
      <c r="D125" s="13" t="s">
        <v>536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334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301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666</v>
      </c>
      <c r="C126" s="9" t="s">
        <v>86</v>
      </c>
      <c r="D126" s="13" t="s">
        <v>622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245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45736</v>
      </c>
      <c r="B127" s="14" t="s">
        <v>705</v>
      </c>
      <c r="C127" s="9" t="s">
        <v>86</v>
      </c>
      <c r="D127" s="13" t="s">
        <v>316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45759</v>
      </c>
      <c r="U127" s="11">
        <v>15000</v>
      </c>
      <c r="V127" s="10">
        <v>0</v>
      </c>
      <c r="W127" s="10">
        <v>15000</v>
      </c>
      <c r="X127" s="10">
        <v>0</v>
      </c>
      <c r="Y127" s="10">
        <v>15750</v>
      </c>
      <c r="Z127" s="9" t="s">
        <v>82</v>
      </c>
      <c r="AA127" s="8">
        <v>16135.350000000002</v>
      </c>
      <c r="AB127" s="8">
        <v>0</v>
      </c>
      <c r="AC127" s="8">
        <v>16135.350000000002</v>
      </c>
      <c r="AD127" s="8">
        <v>0</v>
      </c>
      <c r="AE127" s="8">
        <v>0</v>
      </c>
      <c r="AF127" s="8" t="s">
        <v>317</v>
      </c>
      <c r="AG127" s="1" t="s">
        <v>123</v>
      </c>
      <c r="AH127" s="1" t="s">
        <v>74</v>
      </c>
      <c r="AI127" s="1">
        <v>2</v>
      </c>
      <c r="AJ127" s="3">
        <v>45759</v>
      </c>
      <c r="AK127" s="3">
        <v>0</v>
      </c>
      <c r="AL127" s="3">
        <v>45750</v>
      </c>
      <c r="AM127" s="3">
        <v>45757</v>
      </c>
      <c r="AN127" s="3">
        <v>45758</v>
      </c>
      <c r="AO127" s="3">
        <v>45758</v>
      </c>
      <c r="AP127" s="3">
        <v>45754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1233.4578666666669</v>
      </c>
    </row>
    <row r="128" spans="1:56" ht="28.5" customHeight="1" x14ac:dyDescent="0.45">
      <c r="A128" s="3">
        <v>45736</v>
      </c>
      <c r="B128" s="14" t="s">
        <v>705</v>
      </c>
      <c r="C128" s="9" t="s">
        <v>86</v>
      </c>
      <c r="D128" s="13" t="s">
        <v>319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45764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82</v>
      </c>
      <c r="AA128" s="8">
        <v>15059.660000000002</v>
      </c>
      <c r="AB128" s="8">
        <v>0</v>
      </c>
      <c r="AC128" s="8">
        <v>15059.660000000002</v>
      </c>
      <c r="AD128" s="8">
        <v>0</v>
      </c>
      <c r="AE128" s="8">
        <v>0</v>
      </c>
      <c r="AF128" s="8" t="s">
        <v>317</v>
      </c>
      <c r="AG128" s="1" t="s">
        <v>123</v>
      </c>
      <c r="AH128" s="1" t="s">
        <v>74</v>
      </c>
      <c r="AI128" s="1">
        <v>2</v>
      </c>
      <c r="AJ128" s="3">
        <v>45764</v>
      </c>
      <c r="AK128" s="3">
        <v>0</v>
      </c>
      <c r="AL128" s="3">
        <v>45755</v>
      </c>
      <c r="AM128" s="3">
        <v>45762</v>
      </c>
      <c r="AN128" s="3">
        <v>45763</v>
      </c>
      <c r="AO128" s="3">
        <v>45763</v>
      </c>
      <c r="AP128" s="3">
        <v>45759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1151.2273422222224</v>
      </c>
    </row>
    <row r="129" spans="1:56" ht="28.5" customHeight="1" x14ac:dyDescent="0.45">
      <c r="A129" s="3">
        <v>45736</v>
      </c>
      <c r="B129" s="14" t="s">
        <v>706</v>
      </c>
      <c r="C129" s="9" t="s">
        <v>86</v>
      </c>
      <c r="D129" s="13" t="s">
        <v>656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234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317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45736</v>
      </c>
      <c r="B130" s="14" t="s">
        <v>707</v>
      </c>
      <c r="C130" s="9" t="s">
        <v>86</v>
      </c>
      <c r="D130" s="13" t="s">
        <v>409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234</v>
      </c>
      <c r="T130" s="12">
        <v>45766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439</v>
      </c>
      <c r="AG130" s="1" t="s">
        <v>123</v>
      </c>
      <c r="AH130" s="1" t="s">
        <v>74</v>
      </c>
      <c r="AI130" s="1">
        <v>2</v>
      </c>
      <c r="AJ130" s="3">
        <v>45766</v>
      </c>
      <c r="AK130" s="3">
        <v>0</v>
      </c>
      <c r="AL130" s="3">
        <v>45757</v>
      </c>
      <c r="AM130" s="3">
        <v>45764</v>
      </c>
      <c r="AN130" s="3">
        <v>45765</v>
      </c>
      <c r="AO130" s="3">
        <v>45765</v>
      </c>
      <c r="AP130" s="3">
        <v>45761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45743</v>
      </c>
      <c r="B131" s="14" t="s">
        <v>760</v>
      </c>
      <c r="C131" s="9" t="s">
        <v>86</v>
      </c>
      <c r="D131" s="13" t="s">
        <v>354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45772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439</v>
      </c>
      <c r="AG131" s="1" t="s">
        <v>123</v>
      </c>
      <c r="AH131" s="1" t="s">
        <v>74</v>
      </c>
      <c r="AI131" s="1">
        <v>2</v>
      </c>
      <c r="AJ131" s="3">
        <v>45772</v>
      </c>
      <c r="AK131" s="3">
        <v>0</v>
      </c>
      <c r="AL131" s="3">
        <v>45763</v>
      </c>
      <c r="AM131" s="3">
        <v>45770</v>
      </c>
      <c r="AN131" s="3">
        <v>45771</v>
      </c>
      <c r="AO131" s="3">
        <v>45771</v>
      </c>
      <c r="AP131" s="3">
        <v>45767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45743</v>
      </c>
      <c r="B132" s="14" t="s">
        <v>760</v>
      </c>
      <c r="C132" s="9" t="s">
        <v>86</v>
      </c>
      <c r="D132" s="13" t="s">
        <v>411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45776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439</v>
      </c>
      <c r="AG132" s="1" t="s">
        <v>61</v>
      </c>
      <c r="AH132" s="1" t="s">
        <v>74</v>
      </c>
      <c r="AI132" s="1">
        <v>2</v>
      </c>
      <c r="AJ132" s="3">
        <v>45776</v>
      </c>
      <c r="AK132" s="3">
        <v>0</v>
      </c>
      <c r="AL132" s="3">
        <v>45767</v>
      </c>
      <c r="AM132" s="3">
        <v>45774</v>
      </c>
      <c r="AN132" s="3">
        <v>45775</v>
      </c>
      <c r="AO132" s="3">
        <v>45775</v>
      </c>
      <c r="AP132" s="3">
        <v>45771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2466.9157333333337</v>
      </c>
    </row>
    <row r="133" spans="1:56" ht="28.5" customHeight="1" x14ac:dyDescent="0.45">
      <c r="A133" s="3">
        <v>45743</v>
      </c>
      <c r="B133" s="14" t="s">
        <v>761</v>
      </c>
      <c r="C133" s="9" t="s">
        <v>86</v>
      </c>
      <c r="D133" s="13" t="s">
        <v>326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45769</v>
      </c>
      <c r="U133" s="11">
        <v>80000</v>
      </c>
      <c r="V133" s="10">
        <v>0</v>
      </c>
      <c r="W133" s="10">
        <v>80000</v>
      </c>
      <c r="X133" s="10">
        <v>0</v>
      </c>
      <c r="Y133" s="10">
        <v>84000</v>
      </c>
      <c r="Z133" s="9" t="s">
        <v>82</v>
      </c>
      <c r="AA133" s="8">
        <v>86055.200000000012</v>
      </c>
      <c r="AB133" s="8">
        <v>0</v>
      </c>
      <c r="AC133" s="8">
        <v>86055.200000000012</v>
      </c>
      <c r="AD133" s="8">
        <v>0</v>
      </c>
      <c r="AE133" s="8">
        <v>0</v>
      </c>
      <c r="AF133" s="8" t="s">
        <v>439</v>
      </c>
      <c r="AG133" s="1" t="s">
        <v>123</v>
      </c>
      <c r="AH133" s="1" t="s">
        <v>74</v>
      </c>
      <c r="AI133" s="1">
        <v>2</v>
      </c>
      <c r="AJ133" s="3">
        <v>45769</v>
      </c>
      <c r="AK133" s="3">
        <v>0</v>
      </c>
      <c r="AL133" s="3">
        <v>45760</v>
      </c>
      <c r="AM133" s="3">
        <v>45767</v>
      </c>
      <c r="AN133" s="3">
        <v>45768</v>
      </c>
      <c r="AO133" s="3">
        <v>45768</v>
      </c>
      <c r="AP133" s="3">
        <v>45764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6578.441955555556</v>
      </c>
    </row>
    <row r="134" spans="1:56" ht="28.5" customHeight="1" x14ac:dyDescent="0.45">
      <c r="A134" s="3">
        <v>45743</v>
      </c>
      <c r="B134" s="14" t="s">
        <v>740</v>
      </c>
      <c r="C134" s="9" t="s">
        <v>86</v>
      </c>
      <c r="D134" s="13" t="s">
        <v>741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45757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0</v>
      </c>
      <c r="AF134" s="8" t="s">
        <v>245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1644.610488888889</v>
      </c>
    </row>
    <row r="135" spans="1:56" ht="28.5" customHeight="1" x14ac:dyDescent="0.45">
      <c r="A135" s="3" t="s">
        <v>146</v>
      </c>
      <c r="B135" s="14" t="s">
        <v>146</v>
      </c>
      <c r="C135" s="9" t="s">
        <v>152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45777</v>
      </c>
      <c r="U135" s="11">
        <v>160000</v>
      </c>
      <c r="V135" s="10">
        <v>0</v>
      </c>
      <c r="W135" s="10">
        <v>160000</v>
      </c>
      <c r="X135" s="10">
        <v>0</v>
      </c>
      <c r="Y135" s="10">
        <v>168000</v>
      </c>
      <c r="Z135" s="9" t="s">
        <v>82</v>
      </c>
      <c r="AA135" s="8">
        <v>167640</v>
      </c>
      <c r="AB135" s="8">
        <v>0</v>
      </c>
      <c r="AC135" s="8">
        <v>167640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45777</v>
      </c>
      <c r="AK135" s="3">
        <v>0</v>
      </c>
      <c r="AL135" s="3">
        <v>45768</v>
      </c>
      <c r="AM135" s="3">
        <v>45775</v>
      </c>
      <c r="AN135" s="3">
        <v>45776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12815.146666666666</v>
      </c>
    </row>
    <row r="136" spans="1:56" ht="28.5" customHeight="1" x14ac:dyDescent="0.45">
      <c r="A136" s="3">
        <v>45731</v>
      </c>
      <c r="B136" s="14" t="s">
        <v>672</v>
      </c>
      <c r="C136" s="9" t="s">
        <v>86</v>
      </c>
      <c r="D136" s="13" t="s">
        <v>621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45779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245</v>
      </c>
      <c r="AG136" s="1" t="s">
        <v>123</v>
      </c>
      <c r="AH136" s="1" t="s">
        <v>74</v>
      </c>
      <c r="AI136" s="1">
        <v>2</v>
      </c>
      <c r="AJ136" s="3">
        <v>45779</v>
      </c>
      <c r="AK136" s="3">
        <v>0</v>
      </c>
      <c r="AL136" s="3">
        <v>45770</v>
      </c>
      <c r="AM136" s="3">
        <v>45777</v>
      </c>
      <c r="AN136" s="3">
        <v>45778</v>
      </c>
      <c r="AO136" s="3">
        <v>45778</v>
      </c>
      <c r="AP136" s="3">
        <v>45774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45731</v>
      </c>
      <c r="B137" s="14" t="s">
        <v>673</v>
      </c>
      <c r="C137" s="9" t="s">
        <v>86</v>
      </c>
      <c r="D137" s="13" t="s">
        <v>626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45779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245</v>
      </c>
      <c r="AG137" s="1" t="s">
        <v>123</v>
      </c>
      <c r="AH137" s="1" t="s">
        <v>74</v>
      </c>
      <c r="AI137" s="1">
        <v>2</v>
      </c>
      <c r="AJ137" s="3">
        <v>45779</v>
      </c>
      <c r="AK137" s="3">
        <v>0</v>
      </c>
      <c r="AL137" s="3">
        <v>45770</v>
      </c>
      <c r="AM137" s="3">
        <v>45777</v>
      </c>
      <c r="AN137" s="3">
        <v>45778</v>
      </c>
      <c r="AO137" s="3">
        <v>45778</v>
      </c>
      <c r="AP137" s="3">
        <v>45774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674</v>
      </c>
      <c r="C138" s="9" t="s">
        <v>86</v>
      </c>
      <c r="D138" s="13" t="s">
        <v>632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45779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245</v>
      </c>
      <c r="AG138" s="1" t="s">
        <v>123</v>
      </c>
      <c r="AH138" s="1" t="s">
        <v>74</v>
      </c>
      <c r="AI138" s="1">
        <v>2</v>
      </c>
      <c r="AJ138" s="3">
        <v>45779</v>
      </c>
      <c r="AK138" s="3">
        <v>0</v>
      </c>
      <c r="AL138" s="3">
        <v>45770</v>
      </c>
      <c r="AM138" s="3">
        <v>45777</v>
      </c>
      <c r="AN138" s="3">
        <v>45778</v>
      </c>
      <c r="AO138" s="3">
        <v>45778</v>
      </c>
      <c r="AP138" s="3">
        <v>45774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673</v>
      </c>
      <c r="C139" s="9" t="s">
        <v>86</v>
      </c>
      <c r="D139" s="13" t="s">
        <v>627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45780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245</v>
      </c>
      <c r="AG139" s="1" t="s">
        <v>123</v>
      </c>
      <c r="AH139" s="1" t="s">
        <v>74</v>
      </c>
      <c r="AI139" s="1">
        <v>2</v>
      </c>
      <c r="AJ139" s="3">
        <v>45780</v>
      </c>
      <c r="AK139" s="3">
        <v>0</v>
      </c>
      <c r="AL139" s="3">
        <v>45771</v>
      </c>
      <c r="AM139" s="3">
        <v>45778</v>
      </c>
      <c r="AN139" s="3">
        <v>45779</v>
      </c>
      <c r="AO139" s="3">
        <v>45779</v>
      </c>
      <c r="AP139" s="3">
        <v>45775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45731</v>
      </c>
      <c r="B140" s="14" t="s">
        <v>674</v>
      </c>
      <c r="C140" s="9" t="s">
        <v>86</v>
      </c>
      <c r="D140" s="13" t="s">
        <v>633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234</v>
      </c>
      <c r="T140" s="12">
        <v>45785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245</v>
      </c>
      <c r="AG140" s="1" t="s">
        <v>123</v>
      </c>
      <c r="AH140" s="1" t="s">
        <v>74</v>
      </c>
      <c r="AI140" s="1">
        <v>2</v>
      </c>
      <c r="AJ140" s="3">
        <v>45785</v>
      </c>
      <c r="AK140" s="3">
        <v>0</v>
      </c>
      <c r="AL140" s="3">
        <v>45776</v>
      </c>
      <c r="AM140" s="3">
        <v>45783</v>
      </c>
      <c r="AN140" s="3">
        <v>45784</v>
      </c>
      <c r="AO140" s="3">
        <v>45784</v>
      </c>
      <c r="AP140" s="3">
        <v>45780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45731</v>
      </c>
      <c r="B141" s="14" t="s">
        <v>669</v>
      </c>
      <c r="C141" s="9" t="s">
        <v>86</v>
      </c>
      <c r="D141" s="13" t="s">
        <v>625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45790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245</v>
      </c>
      <c r="AG141" s="1" t="s">
        <v>123</v>
      </c>
      <c r="AH141" s="1" t="s">
        <v>74</v>
      </c>
      <c r="AI141" s="1">
        <v>2</v>
      </c>
      <c r="AJ141" s="3">
        <v>45790</v>
      </c>
      <c r="AK141" s="3">
        <v>0</v>
      </c>
      <c r="AL141" s="3">
        <v>45781</v>
      </c>
      <c r="AM141" s="3">
        <v>45788</v>
      </c>
      <c r="AN141" s="3">
        <v>45789</v>
      </c>
      <c r="AO141" s="3">
        <v>45789</v>
      </c>
      <c r="AP141" s="3">
        <v>45785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672</v>
      </c>
      <c r="C142" s="9" t="s">
        <v>86</v>
      </c>
      <c r="D142" s="13" t="s">
        <v>623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234</v>
      </c>
      <c r="T142" s="12">
        <v>45792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 t="s">
        <v>245</v>
      </c>
      <c r="AG142" s="1" t="s">
        <v>122</v>
      </c>
      <c r="AH142" s="1" t="s">
        <v>74</v>
      </c>
      <c r="AI142" s="1">
        <v>2</v>
      </c>
      <c r="AJ142" s="3">
        <v>45792</v>
      </c>
      <c r="AK142" s="3">
        <v>0</v>
      </c>
      <c r="AL142" s="3">
        <v>45783</v>
      </c>
      <c r="AM142" s="3">
        <v>45790</v>
      </c>
      <c r="AN142" s="3">
        <v>45791</v>
      </c>
      <c r="AO142" s="3">
        <v>45791</v>
      </c>
      <c r="AP142" s="3">
        <v>45787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411.15262222222225</v>
      </c>
    </row>
    <row r="143" spans="1:56" ht="28.5" customHeight="1" x14ac:dyDescent="0.45">
      <c r="A143" s="3">
        <v>45728</v>
      </c>
      <c r="B143" s="14" t="s">
        <v>609</v>
      </c>
      <c r="C143" s="9" t="s">
        <v>86</v>
      </c>
      <c r="D143" s="13" t="s">
        <v>610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45793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 t="s">
        <v>245</v>
      </c>
      <c r="AG143" s="1" t="s">
        <v>122</v>
      </c>
      <c r="AH143" s="1" t="s">
        <v>74</v>
      </c>
      <c r="AI143" s="1">
        <v>2</v>
      </c>
      <c r="AJ143" s="3">
        <v>45793</v>
      </c>
      <c r="AK143" s="3">
        <v>0</v>
      </c>
      <c r="AL143" s="3">
        <v>45784</v>
      </c>
      <c r="AM143" s="3">
        <v>45791</v>
      </c>
      <c r="AN143" s="3">
        <v>45792</v>
      </c>
      <c r="AO143" s="3">
        <v>45792</v>
      </c>
      <c r="AP143" s="3">
        <v>45788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411.15262222222225</v>
      </c>
    </row>
    <row r="144" spans="1:56" ht="28.5" customHeight="1" x14ac:dyDescent="0.45">
      <c r="A144" s="3">
        <v>45728</v>
      </c>
      <c r="B144" s="14" t="s">
        <v>609</v>
      </c>
      <c r="C144" s="9" t="s">
        <v>86</v>
      </c>
      <c r="D144" s="13" t="s">
        <v>252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45793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245</v>
      </c>
      <c r="AG144" s="1" t="s">
        <v>122</v>
      </c>
      <c r="AH144" s="1" t="s">
        <v>74</v>
      </c>
      <c r="AI144" s="1">
        <v>2</v>
      </c>
      <c r="AJ144" s="3">
        <v>45793</v>
      </c>
      <c r="AK144" s="3">
        <v>0</v>
      </c>
      <c r="AL144" s="3">
        <v>45784</v>
      </c>
      <c r="AM144" s="3">
        <v>45791</v>
      </c>
      <c r="AN144" s="3">
        <v>45792</v>
      </c>
      <c r="AO144" s="3">
        <v>45792</v>
      </c>
      <c r="AP144" s="3">
        <v>45788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82</v>
      </c>
      <c r="AA145" s="8">
        <v>790464.51</v>
      </c>
      <c r="AB145" s="8">
        <v>0</v>
      </c>
      <c r="AC145" s="8">
        <v>790464.51</v>
      </c>
      <c r="AD145" s="8">
        <v>0</v>
      </c>
      <c r="AE145" s="8">
        <v>0</v>
      </c>
      <c r="AF145" s="8" t="s">
        <v>58</v>
      </c>
      <c r="AG145" s="1" t="s">
        <v>122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 t="s">
        <v>146</v>
      </c>
      <c r="B146" s="14" t="s">
        <v>146</v>
      </c>
      <c r="C146" s="9" t="s">
        <v>275</v>
      </c>
      <c r="D146" s="13" t="s">
        <v>277</v>
      </c>
      <c r="E146" s="9">
        <v>21</v>
      </c>
      <c r="F146" s="9">
        <v>34</v>
      </c>
      <c r="G146" s="9" t="s">
        <v>60</v>
      </c>
      <c r="H146" s="9">
        <v>0</v>
      </c>
      <c r="I146" s="9">
        <v>60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36</v>
      </c>
      <c r="O146" s="9">
        <v>40</v>
      </c>
      <c r="P146" s="10">
        <v>195.39367372799995</v>
      </c>
      <c r="Q146" s="10">
        <v>0</v>
      </c>
      <c r="R146" s="10">
        <v>195.39367372799995</v>
      </c>
      <c r="S146" s="9" t="s">
        <v>67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140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72</v>
      </c>
      <c r="AI146" s="1">
        <v>3</v>
      </c>
      <c r="AJ146" s="3">
        <v>45777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45772</v>
      </c>
      <c r="AQ146" s="3">
        <v>45776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676.95127500000001</v>
      </c>
    </row>
    <row r="147" spans="1:56" ht="28.5" customHeight="1" x14ac:dyDescent="0.45">
      <c r="A147" s="3" t="s">
        <v>146</v>
      </c>
      <c r="B147" s="14" t="s">
        <v>146</v>
      </c>
      <c r="C147" s="9" t="s">
        <v>196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>
        <v>22</v>
      </c>
      <c r="N147" s="9">
        <v>41</v>
      </c>
      <c r="O147" s="9">
        <v>40</v>
      </c>
      <c r="P147" s="10">
        <v>445.06336793599996</v>
      </c>
      <c r="Q147" s="10">
        <v>0</v>
      </c>
      <c r="R147" s="10">
        <v>445.06336793599996</v>
      </c>
      <c r="S147" s="9" t="s">
        <v>71</v>
      </c>
      <c r="T147" s="12">
        <v>45777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140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3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45774</v>
      </c>
      <c r="AP147" s="3">
        <v>45772</v>
      </c>
      <c r="AQ147" s="3">
        <v>45775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1506.4549499999996</v>
      </c>
    </row>
    <row r="148" spans="1:56" ht="28.5" customHeight="1" x14ac:dyDescent="0.45">
      <c r="A148" s="3" t="s">
        <v>146</v>
      </c>
      <c r="B148" s="14" t="s">
        <v>146</v>
      </c>
      <c r="C148" s="9" t="s">
        <v>196</v>
      </c>
      <c r="D148" s="13" t="s">
        <v>59</v>
      </c>
      <c r="E148" s="9">
        <v>21</v>
      </c>
      <c r="F148" s="9">
        <v>38</v>
      </c>
      <c r="G148" s="9" t="s">
        <v>60</v>
      </c>
      <c r="H148" s="9">
        <v>0</v>
      </c>
      <c r="I148" s="9">
        <v>69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45777</v>
      </c>
      <c r="U148" s="11">
        <v>20000</v>
      </c>
      <c r="V148" s="10">
        <v>0</v>
      </c>
      <c r="W148" s="10">
        <v>20000</v>
      </c>
      <c r="X148" s="10">
        <v>0</v>
      </c>
      <c r="Y148" s="10">
        <v>0</v>
      </c>
      <c r="Z148" s="9" t="s">
        <v>140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77</v>
      </c>
      <c r="AI148" s="1">
        <v>2</v>
      </c>
      <c r="AJ148" s="3">
        <v>45777</v>
      </c>
      <c r="AK148" s="3">
        <v>0</v>
      </c>
      <c r="AL148" s="3">
        <v>0</v>
      </c>
      <c r="AM148" s="3">
        <v>0</v>
      </c>
      <c r="AN148" s="3">
        <v>0</v>
      </c>
      <c r="AO148" s="3">
        <v>45775</v>
      </c>
      <c r="AP148" s="3">
        <v>45772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1506.4549499999996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 t="s">
        <v>60</v>
      </c>
      <c r="H149" s="9">
        <v>0</v>
      </c>
      <c r="I149" s="9">
        <v>67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140</v>
      </c>
      <c r="AA149" s="8">
        <v>54063.899999999994</v>
      </c>
      <c r="AB149" s="8">
        <v>0</v>
      </c>
      <c r="AC149" s="8">
        <v>54063.899999999994</v>
      </c>
      <c r="AD149" s="8">
        <v>0</v>
      </c>
      <c r="AE149" s="8">
        <v>0</v>
      </c>
      <c r="AF149" s="8" t="s">
        <v>58</v>
      </c>
      <c r="AG149" s="1" t="s">
        <v>123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45743</v>
      </c>
      <c r="B150" s="14" t="s">
        <v>742</v>
      </c>
      <c r="C150" s="9" t="s">
        <v>80</v>
      </c>
      <c r="D150" s="13" t="s">
        <v>729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45752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128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45740</v>
      </c>
      <c r="B151" s="14" t="s">
        <v>721</v>
      </c>
      <c r="C151" s="9" t="s">
        <v>355</v>
      </c>
      <c r="D151" s="13" t="s">
        <v>716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45752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128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45752</v>
      </c>
      <c r="AK151" s="3">
        <v>45748</v>
      </c>
      <c r="AL151" s="3">
        <v>45742</v>
      </c>
      <c r="AM151" s="3">
        <v>45749</v>
      </c>
      <c r="AN151" s="3">
        <v>45750</v>
      </c>
      <c r="AO151" s="3">
        <v>45750</v>
      </c>
      <c r="AP151" s="3">
        <v>45747</v>
      </c>
      <c r="AQ151" s="3">
        <v>45751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45693</v>
      </c>
      <c r="B152" s="14" t="s">
        <v>406</v>
      </c>
      <c r="C152" s="9" t="s">
        <v>111</v>
      </c>
      <c r="D152" s="13" t="s">
        <v>193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0.43312264343039991</v>
      </c>
      <c r="Q152" s="10">
        <v>0</v>
      </c>
      <c r="R152" s="10">
        <v>0.43312264343039991</v>
      </c>
      <c r="S152" s="9" t="s">
        <v>67</v>
      </c>
      <c r="T152" s="12">
        <v>45754</v>
      </c>
      <c r="U152" s="11">
        <v>5000</v>
      </c>
      <c r="V152" s="10">
        <v>4981</v>
      </c>
      <c r="W152" s="10">
        <v>19</v>
      </c>
      <c r="X152" s="10">
        <v>5398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45753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 t="s">
        <v>146</v>
      </c>
      <c r="B153" s="14" t="s">
        <v>146</v>
      </c>
      <c r="C153" s="9" t="s">
        <v>115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128</v>
      </c>
      <c r="AA153" s="8">
        <v>43027.600000000006</v>
      </c>
      <c r="AB153" s="8">
        <v>43027.600000000006</v>
      </c>
      <c r="AC153" s="8">
        <v>0</v>
      </c>
      <c r="AD153" s="8">
        <v>43027.600000000006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743</v>
      </c>
      <c r="C154" s="9" t="s">
        <v>208</v>
      </c>
      <c r="D154" s="13" t="s">
        <v>722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128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145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743</v>
      </c>
      <c r="C155" s="9" t="s">
        <v>208</v>
      </c>
      <c r="D155" s="13" t="s">
        <v>352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744</v>
      </c>
      <c r="C156" s="9" t="s">
        <v>208</v>
      </c>
      <c r="D156" s="13" t="s">
        <v>745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744</v>
      </c>
      <c r="C157" s="9" t="s">
        <v>208</v>
      </c>
      <c r="D157" s="13" t="s">
        <v>328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746</v>
      </c>
      <c r="C158" s="9" t="s">
        <v>208</v>
      </c>
      <c r="D158" s="13" t="s">
        <v>724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45741</v>
      </c>
      <c r="B159" s="14" t="s">
        <v>746</v>
      </c>
      <c r="C159" s="9" t="s">
        <v>208</v>
      </c>
      <c r="D159" s="13" t="s">
        <v>725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114</v>
      </c>
      <c r="T159" s="12">
        <v>45755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45755</v>
      </c>
      <c r="AK159" s="3">
        <v>45751</v>
      </c>
      <c r="AL159" s="3">
        <v>45745</v>
      </c>
      <c r="AM159" s="3">
        <v>45752</v>
      </c>
      <c r="AN159" s="3">
        <v>45753</v>
      </c>
      <c r="AO159" s="3">
        <v>45753</v>
      </c>
      <c r="AP159" s="3">
        <v>45750</v>
      </c>
      <c r="AQ159" s="3">
        <v>45754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113</v>
      </c>
      <c r="D160" s="13" t="s">
        <v>160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45777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128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21513.800000000003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1547.1290706666666</v>
      </c>
    </row>
    <row r="161" spans="1:56" ht="28.5" customHeight="1" x14ac:dyDescent="0.45">
      <c r="A161" s="3" t="s">
        <v>146</v>
      </c>
      <c r="B161" s="14" t="s">
        <v>146</v>
      </c>
      <c r="C161" s="9" t="s">
        <v>111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128</v>
      </c>
      <c r="AA161" s="8">
        <v>11595.1</v>
      </c>
      <c r="AB161" s="8">
        <v>11595.1</v>
      </c>
      <c r="AC161" s="8">
        <v>0</v>
      </c>
      <c r="AD161" s="8">
        <v>11595.1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45631</v>
      </c>
      <c r="B162" s="14" t="s">
        <v>272</v>
      </c>
      <c r="C162" s="9" t="s">
        <v>113</v>
      </c>
      <c r="D162" s="13" t="s">
        <v>160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45754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128</v>
      </c>
      <c r="AA162" s="8">
        <v>17211.04</v>
      </c>
      <c r="AB162" s="8">
        <v>17211.04</v>
      </c>
      <c r="AC162" s="8">
        <v>0</v>
      </c>
      <c r="AD162" s="8">
        <v>17211.04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45754</v>
      </c>
      <c r="AK162" s="3">
        <v>45750</v>
      </c>
      <c r="AL162" s="3">
        <v>45744</v>
      </c>
      <c r="AM162" s="3">
        <v>45751</v>
      </c>
      <c r="AN162" s="3">
        <v>45752</v>
      </c>
      <c r="AO162" s="3">
        <v>45752</v>
      </c>
      <c r="AP162" s="3">
        <v>45749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336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45628</v>
      </c>
      <c r="B163" s="14" t="s">
        <v>265</v>
      </c>
      <c r="C163" s="9" t="s">
        <v>113</v>
      </c>
      <c r="D163" s="13" t="s">
        <v>160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1759</v>
      </c>
      <c r="W163" s="10">
        <v>14241</v>
      </c>
      <c r="X163" s="10">
        <v>0</v>
      </c>
      <c r="Y163" s="10">
        <v>14953.050000000001</v>
      </c>
      <c r="Z163" s="9" t="s">
        <v>128</v>
      </c>
      <c r="AA163" s="8">
        <v>15318.901290000002</v>
      </c>
      <c r="AB163" s="8">
        <v>15318.901290000002</v>
      </c>
      <c r="AC163" s="8">
        <v>0</v>
      </c>
      <c r="AD163" s="8">
        <v>15318.901290000002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335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273</v>
      </c>
      <c r="C164" s="9" t="s">
        <v>113</v>
      </c>
      <c r="D164" s="13" t="s">
        <v>160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337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405</v>
      </c>
      <c r="C165" s="9" t="s">
        <v>111</v>
      </c>
      <c r="D165" s="13" t="s">
        <v>402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406</v>
      </c>
      <c r="C166" s="9" t="s">
        <v>111</v>
      </c>
      <c r="D166" s="13" t="s">
        <v>193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347</v>
      </c>
      <c r="C167" s="9" t="s">
        <v>111</v>
      </c>
      <c r="D167" s="13" t="s">
        <v>341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4414.5199999999995</v>
      </c>
      <c r="AC167" s="8">
        <v>0</v>
      </c>
      <c r="AD167" s="8">
        <v>4414.5199999999995</v>
      </c>
      <c r="AE167" s="8">
        <v>0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160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10756.900000000001</v>
      </c>
      <c r="AC168" s="8">
        <v>0</v>
      </c>
      <c r="AD168" s="8">
        <v>10756.900000000001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45548</v>
      </c>
      <c r="B169" s="14" t="s">
        <v>217</v>
      </c>
      <c r="C169" s="9" t="s">
        <v>111</v>
      </c>
      <c r="D169" s="13" t="s">
        <v>211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11036.3</v>
      </c>
      <c r="AC169" s="8">
        <v>0</v>
      </c>
      <c r="AD169" s="8">
        <v>11036.3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5518.15</v>
      </c>
      <c r="AC170" s="8">
        <v>0</v>
      </c>
      <c r="AD170" s="8">
        <v>5518.15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202293.38128999999</v>
      </c>
      <c r="AB171" s="8">
        <v>180779.58128999997</v>
      </c>
      <c r="AC171" s="8">
        <v>21513.800000000003</v>
      </c>
      <c r="AD171" s="8">
        <v>180779.58128999997</v>
      </c>
      <c r="AE171" s="8">
        <v>21513.800000000003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516</v>
      </c>
      <c r="C172" s="9" t="s">
        <v>502</v>
      </c>
      <c r="D172" s="13" t="s">
        <v>503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377</v>
      </c>
      <c r="T172" s="12">
        <v>45746</v>
      </c>
      <c r="U172" s="11">
        <v>300000</v>
      </c>
      <c r="V172" s="10">
        <v>219310</v>
      </c>
      <c r="W172" s="10">
        <v>80690</v>
      </c>
      <c r="X172" s="10">
        <v>329710</v>
      </c>
      <c r="Y172" s="10">
        <v>0</v>
      </c>
      <c r="Z172" s="9" t="s">
        <v>419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45746</v>
      </c>
      <c r="AK172" s="3">
        <v>45742</v>
      </c>
      <c r="AL172" s="3">
        <v>45736</v>
      </c>
      <c r="AM172" s="3">
        <v>45743</v>
      </c>
      <c r="AN172" s="3">
        <v>45744</v>
      </c>
      <c r="AO172" s="3">
        <v>45744</v>
      </c>
      <c r="AP172" s="3">
        <v>45741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422</v>
      </c>
      <c r="BD172" s="56">
        <v>0</v>
      </c>
    </row>
    <row r="173" spans="1:56" ht="28.5" customHeight="1" x14ac:dyDescent="0.45">
      <c r="A173" s="3">
        <v>45720</v>
      </c>
      <c r="B173" s="14" t="s">
        <v>516</v>
      </c>
      <c r="C173" s="9" t="s">
        <v>502</v>
      </c>
      <c r="D173" s="13" t="s">
        <v>503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377</v>
      </c>
      <c r="T173" s="12">
        <v>45777</v>
      </c>
      <c r="U173" s="11">
        <v>420000</v>
      </c>
      <c r="V173" s="10">
        <v>0</v>
      </c>
      <c r="W173" s="10">
        <v>420000</v>
      </c>
      <c r="X173" s="10">
        <v>0</v>
      </c>
      <c r="Y173" s="10">
        <v>441000</v>
      </c>
      <c r="Z173" s="9" t="s">
        <v>419</v>
      </c>
      <c r="AA173" s="8">
        <v>416585.4</v>
      </c>
      <c r="AB173" s="8">
        <v>70225</v>
      </c>
      <c r="AC173" s="8">
        <v>346360.4</v>
      </c>
      <c r="AD173" s="8">
        <v>0</v>
      </c>
      <c r="AE173" s="8">
        <v>416585.4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422</v>
      </c>
      <c r="BD173" s="56">
        <v>37007.454205333343</v>
      </c>
    </row>
    <row r="174" spans="1:56" ht="28.5" customHeight="1" x14ac:dyDescent="0.45">
      <c r="A174" s="3">
        <v>45720</v>
      </c>
      <c r="B174" s="14" t="s">
        <v>516</v>
      </c>
      <c r="C174" s="9" t="s">
        <v>502</v>
      </c>
      <c r="D174" s="13" t="s">
        <v>503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377</v>
      </c>
      <c r="T174" s="12">
        <v>45800</v>
      </c>
      <c r="U174" s="11">
        <v>3280000</v>
      </c>
      <c r="V174" s="10">
        <v>0</v>
      </c>
      <c r="W174" s="10">
        <v>3280000</v>
      </c>
      <c r="X174" s="10">
        <v>0</v>
      </c>
      <c r="Y174" s="10">
        <v>3444000</v>
      </c>
      <c r="Z174" s="9" t="s">
        <v>419</v>
      </c>
      <c r="AA174" s="8">
        <v>3253333.6</v>
      </c>
      <c r="AB174" s="8">
        <v>0</v>
      </c>
      <c r="AC174" s="8">
        <v>3253333.6</v>
      </c>
      <c r="AD174" s="8">
        <v>0</v>
      </c>
      <c r="AE174" s="8">
        <v>3253333.6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422</v>
      </c>
      <c r="BD174" s="56">
        <v>347607.85071466671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419</v>
      </c>
      <c r="AA175" s="8">
        <v>3669919</v>
      </c>
      <c r="AB175" s="8">
        <v>70225</v>
      </c>
      <c r="AC175" s="8">
        <v>3599694</v>
      </c>
      <c r="AD175" s="8">
        <v>0</v>
      </c>
      <c r="AE175" s="8">
        <v>3669919</v>
      </c>
      <c r="AF175" s="8" t="s">
        <v>58</v>
      </c>
      <c r="AG175" s="1" t="s">
        <v>61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422</v>
      </c>
      <c r="BD175" s="56">
        <v>0</v>
      </c>
    </row>
    <row r="176" spans="1:56" ht="28.5" customHeight="1" x14ac:dyDescent="0.45">
      <c r="A176" s="3">
        <v>45740</v>
      </c>
      <c r="B176" s="14" t="s">
        <v>726</v>
      </c>
      <c r="C176" s="9" t="s">
        <v>710</v>
      </c>
      <c r="D176" s="13" t="s">
        <v>711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84</v>
      </c>
      <c r="AA176" s="8">
        <v>19837.400000000001</v>
      </c>
      <c r="AB176" s="8">
        <v>15680</v>
      </c>
      <c r="AC176" s="8">
        <v>4157.4000000000015</v>
      </c>
      <c r="AD176" s="8">
        <v>0</v>
      </c>
      <c r="AE176" s="8">
        <v>0</v>
      </c>
      <c r="AF176" s="8" t="s">
        <v>356</v>
      </c>
      <c r="AG176" s="1" t="s">
        <v>61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310.76565000000005</v>
      </c>
    </row>
    <row r="177" spans="1:56" ht="28.5" customHeight="1" x14ac:dyDescent="0.45">
      <c r="A177" s="3">
        <v>45743</v>
      </c>
      <c r="B177" s="14" t="s">
        <v>747</v>
      </c>
      <c r="C177" s="9" t="s">
        <v>207</v>
      </c>
      <c r="D177" s="13" t="s">
        <v>748</v>
      </c>
      <c r="E177" s="9">
        <v>23</v>
      </c>
      <c r="F177" s="9">
        <v>32</v>
      </c>
      <c r="G177" s="9" t="s">
        <v>60</v>
      </c>
      <c r="H177" s="9">
        <v>0</v>
      </c>
      <c r="I177" s="9">
        <v>64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35</v>
      </c>
      <c r="O177" s="9">
        <v>40</v>
      </c>
      <c r="P177" s="10">
        <v>103.61785728</v>
      </c>
      <c r="Q177" s="10">
        <v>0</v>
      </c>
      <c r="R177" s="10">
        <v>103.61785728</v>
      </c>
      <c r="S177" s="9" t="s">
        <v>71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4679.9500000000007</v>
      </c>
      <c r="AB177" s="8">
        <v>0</v>
      </c>
      <c r="AC177" s="8">
        <v>4679.9500000000007</v>
      </c>
      <c r="AD177" s="8">
        <v>0</v>
      </c>
      <c r="AE177" s="8">
        <v>0</v>
      </c>
      <c r="AF177" s="8" t="s">
        <v>356</v>
      </c>
      <c r="AG177" s="1" t="s">
        <v>61</v>
      </c>
      <c r="AH177" s="1" t="s">
        <v>72</v>
      </c>
      <c r="AI177" s="1">
        <v>3</v>
      </c>
      <c r="AJ177" s="3">
        <v>45755</v>
      </c>
      <c r="AK177" s="3">
        <v>0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749</v>
      </c>
      <c r="AZ177" s="2">
        <v>0</v>
      </c>
      <c r="BA177" s="2">
        <v>0</v>
      </c>
      <c r="BB177" s="2">
        <v>0</v>
      </c>
      <c r="BC177" s="1" t="s">
        <v>105</v>
      </c>
      <c r="BD177" s="56">
        <v>349.82626249999998</v>
      </c>
    </row>
    <row r="178" spans="1:56" ht="28.5" customHeight="1" x14ac:dyDescent="0.45">
      <c r="A178" s="3" t="s">
        <v>146</v>
      </c>
      <c r="B178" s="14" t="s">
        <v>146</v>
      </c>
      <c r="C178" s="9" t="s">
        <v>325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84</v>
      </c>
      <c r="AA178" s="8">
        <v>49593.500000000007</v>
      </c>
      <c r="AB178" s="8">
        <v>0</v>
      </c>
      <c r="AC178" s="8">
        <v>49593.500000000007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45777</v>
      </c>
      <c r="AK178" s="3">
        <v>0</v>
      </c>
      <c r="AL178" s="3">
        <v>45768</v>
      </c>
      <c r="AM178" s="3">
        <v>45775</v>
      </c>
      <c r="AN178" s="3">
        <v>45776</v>
      </c>
      <c r="AO178" s="3">
        <v>45776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3707.1141250000001</v>
      </c>
    </row>
    <row r="179" spans="1:56" ht="28.5" customHeight="1" x14ac:dyDescent="0.45">
      <c r="A179" s="3" t="s">
        <v>146</v>
      </c>
      <c r="B179" s="14" t="s">
        <v>146</v>
      </c>
      <c r="C179" s="9" t="s">
        <v>349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133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195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133</v>
      </c>
      <c r="T180" s="12">
        <v>45777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>
        <v>45777</v>
      </c>
      <c r="AK180" s="3">
        <v>0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45776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8.5" customHeight="1" x14ac:dyDescent="0.45">
      <c r="A181" s="3" t="s">
        <v>146</v>
      </c>
      <c r="B181" s="14" t="s">
        <v>146</v>
      </c>
      <c r="C181" s="9" t="s">
        <v>282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103866.95</v>
      </c>
      <c r="AB182" s="8">
        <v>15680</v>
      </c>
      <c r="AC182" s="8">
        <v>88186.95</v>
      </c>
      <c r="AD182" s="8">
        <v>0</v>
      </c>
      <c r="AE182" s="8">
        <v>19837.400000000001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8.5" customHeight="1" x14ac:dyDescent="0.45">
      <c r="A183" s="3">
        <v>45727</v>
      </c>
      <c r="B183" s="14" t="s">
        <v>590</v>
      </c>
      <c r="C183" s="9" t="s">
        <v>115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254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314</v>
      </c>
      <c r="AA183" s="8">
        <v>1159.5100000000002</v>
      </c>
      <c r="AB183" s="8">
        <v>1159.5100000000002</v>
      </c>
      <c r="AC183" s="8">
        <v>0</v>
      </c>
      <c r="AD183" s="8">
        <v>0</v>
      </c>
      <c r="AE183" s="8">
        <v>1159.5100000000002</v>
      </c>
      <c r="AF183" s="8" t="s">
        <v>320</v>
      </c>
      <c r="AG183" s="1" t="s">
        <v>122</v>
      </c>
      <c r="AH183" s="1" t="s">
        <v>164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108</v>
      </c>
      <c r="BD183" s="56">
        <v>0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314</v>
      </c>
      <c r="AA184" s="8">
        <v>1159.5100000000002</v>
      </c>
      <c r="AB184" s="8">
        <v>1159.5100000000002</v>
      </c>
      <c r="AC184" s="8">
        <v>0</v>
      </c>
      <c r="AD184" s="8">
        <v>0</v>
      </c>
      <c r="AE184" s="8">
        <v>1159.5100000000002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315</v>
      </c>
      <c r="BD184" s="56">
        <v>0</v>
      </c>
    </row>
    <row r="185" spans="1:56" ht="28.5" customHeight="1" x14ac:dyDescent="0.45">
      <c r="A185" s="3">
        <v>45601</v>
      </c>
      <c r="B185" s="14" t="s">
        <v>242</v>
      </c>
      <c r="C185" s="9" t="s">
        <v>94</v>
      </c>
      <c r="D185" s="13" t="s">
        <v>158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3256.5612287999998</v>
      </c>
      <c r="R185" s="10">
        <v>0</v>
      </c>
      <c r="S185" s="9" t="s">
        <v>100</v>
      </c>
      <c r="T185" s="12">
        <v>45797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407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 t="s">
        <v>408</v>
      </c>
      <c r="AG185" s="1" t="s">
        <v>123</v>
      </c>
      <c r="AH185" s="1" t="s">
        <v>72</v>
      </c>
      <c r="AI185" s="1">
        <v>3</v>
      </c>
      <c r="AJ185" s="3">
        <v>45797</v>
      </c>
      <c r="AK185" s="3">
        <v>0</v>
      </c>
      <c r="AL185" s="3">
        <v>45787</v>
      </c>
      <c r="AM185" s="3">
        <v>45794</v>
      </c>
      <c r="AN185" s="3">
        <v>45795</v>
      </c>
      <c r="AO185" s="3">
        <v>45795</v>
      </c>
      <c r="AP185" s="3">
        <v>45792</v>
      </c>
      <c r="AQ185" s="3">
        <v>45796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491</v>
      </c>
      <c r="AZ185" s="2">
        <v>0</v>
      </c>
      <c r="BA185" s="2">
        <v>0</v>
      </c>
      <c r="BB185" s="2">
        <v>0</v>
      </c>
      <c r="BC185" s="1" t="s">
        <v>120</v>
      </c>
      <c r="BD185" s="56">
        <v>13779.977343611114</v>
      </c>
    </row>
    <row r="186" spans="1:56" ht="28.5" customHeight="1" x14ac:dyDescent="0.45">
      <c r="A186" s="3">
        <v>45601</v>
      </c>
      <c r="B186" s="14" t="s">
        <v>242</v>
      </c>
      <c r="C186" s="9" t="s">
        <v>94</v>
      </c>
      <c r="D186" s="13" t="s">
        <v>158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6513.1224575999995</v>
      </c>
      <c r="Q186" s="10">
        <v>264</v>
      </c>
      <c r="R186" s="10">
        <v>6249.1224575999995</v>
      </c>
      <c r="S186" s="9" t="s">
        <v>100</v>
      </c>
      <c r="T186" s="12">
        <v>45828</v>
      </c>
      <c r="U186" s="11">
        <v>200000</v>
      </c>
      <c r="V186" s="10">
        <v>0</v>
      </c>
      <c r="W186" s="10">
        <v>200000</v>
      </c>
      <c r="X186" s="10">
        <v>0</v>
      </c>
      <c r="Y186" s="10">
        <v>210000</v>
      </c>
      <c r="Z186" s="9" t="s">
        <v>407</v>
      </c>
      <c r="AA186" s="8">
        <v>215138.00000000003</v>
      </c>
      <c r="AB186" s="8">
        <v>0</v>
      </c>
      <c r="AC186" s="8">
        <v>215138.00000000003</v>
      </c>
      <c r="AD186" s="8">
        <v>0</v>
      </c>
      <c r="AE186" s="8">
        <v>0</v>
      </c>
      <c r="AF186" s="8" t="s">
        <v>408</v>
      </c>
      <c r="AG186" s="1" t="s">
        <v>123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491</v>
      </c>
      <c r="AZ186" s="2">
        <v>0</v>
      </c>
      <c r="BA186" s="2">
        <v>0</v>
      </c>
      <c r="BB186" s="2">
        <v>0</v>
      </c>
      <c r="BC186" s="1" t="s">
        <v>120</v>
      </c>
      <c r="BD186" s="56">
        <v>27559.954687222227</v>
      </c>
    </row>
    <row r="187" spans="1:56" ht="28.5" customHeight="1" x14ac:dyDescent="0.45">
      <c r="A187" s="3">
        <v>45601</v>
      </c>
      <c r="B187" s="14" t="s">
        <v>242</v>
      </c>
      <c r="C187" s="9" t="s">
        <v>94</v>
      </c>
      <c r="D187" s="13" t="s">
        <v>158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45858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408</v>
      </c>
      <c r="AG187" s="1" t="s">
        <v>123</v>
      </c>
      <c r="AH187" s="1" t="s">
        <v>72</v>
      </c>
      <c r="AI187" s="1">
        <v>3</v>
      </c>
      <c r="AJ187" s="3">
        <v>45858</v>
      </c>
      <c r="AK187" s="3">
        <v>0</v>
      </c>
      <c r="AL187" s="3">
        <v>45848</v>
      </c>
      <c r="AM187" s="3">
        <v>45855</v>
      </c>
      <c r="AN187" s="3">
        <v>45856</v>
      </c>
      <c r="AO187" s="3">
        <v>45856</v>
      </c>
      <c r="AP187" s="3">
        <v>45853</v>
      </c>
      <c r="AQ187" s="3">
        <v>45857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8.5" customHeight="1" x14ac:dyDescent="0.45">
      <c r="A188" s="3">
        <v>45601</v>
      </c>
      <c r="B188" s="14" t="s">
        <v>242</v>
      </c>
      <c r="C188" s="9" t="s">
        <v>94</v>
      </c>
      <c r="D188" s="13" t="s">
        <v>110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4884.8418431999999</v>
      </c>
      <c r="Q188" s="10">
        <v>0</v>
      </c>
      <c r="R188" s="10">
        <v>4884.8418431999999</v>
      </c>
      <c r="S188" s="9" t="s">
        <v>100</v>
      </c>
      <c r="T188" s="12">
        <v>45858</v>
      </c>
      <c r="U188" s="11">
        <v>150000</v>
      </c>
      <c r="V188" s="10">
        <v>0</v>
      </c>
      <c r="W188" s="10">
        <v>150000</v>
      </c>
      <c r="X188" s="10">
        <v>0</v>
      </c>
      <c r="Y188" s="10">
        <v>157500</v>
      </c>
      <c r="Z188" s="9" t="s">
        <v>407</v>
      </c>
      <c r="AA188" s="8">
        <v>161353.5</v>
      </c>
      <c r="AB188" s="8">
        <v>0</v>
      </c>
      <c r="AC188" s="8">
        <v>161353.5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45858</v>
      </c>
      <c r="AK188" s="3">
        <v>0</v>
      </c>
      <c r="AL188" s="3">
        <v>45848</v>
      </c>
      <c r="AM188" s="3">
        <v>45855</v>
      </c>
      <c r="AN188" s="3">
        <v>45856</v>
      </c>
      <c r="AO188" s="3">
        <v>45856</v>
      </c>
      <c r="AP188" s="3">
        <v>45853</v>
      </c>
      <c r="AQ188" s="3">
        <v>45857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20669.966015416667</v>
      </c>
    </row>
    <row r="189" spans="1:56" ht="28.5" customHeight="1" x14ac:dyDescent="0.45">
      <c r="A189" s="3">
        <v>45601</v>
      </c>
      <c r="B189" s="14" t="s">
        <v>242</v>
      </c>
      <c r="C189" s="9" t="s">
        <v>94</v>
      </c>
      <c r="D189" s="13" t="s">
        <v>158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6513.1224575999995</v>
      </c>
      <c r="Q189" s="10">
        <v>0</v>
      </c>
      <c r="R189" s="10">
        <v>6513.1224575999995</v>
      </c>
      <c r="S189" s="9" t="s">
        <v>100</v>
      </c>
      <c r="T189" s="12">
        <v>45889</v>
      </c>
      <c r="U189" s="11">
        <v>200000</v>
      </c>
      <c r="V189" s="10">
        <v>0</v>
      </c>
      <c r="W189" s="10">
        <v>200000</v>
      </c>
      <c r="X189" s="10">
        <v>0</v>
      </c>
      <c r="Y189" s="10">
        <v>210000</v>
      </c>
      <c r="Z189" s="9" t="s">
        <v>101</v>
      </c>
      <c r="AA189" s="8">
        <v>215138.00000000003</v>
      </c>
      <c r="AB189" s="8">
        <v>0</v>
      </c>
      <c r="AC189" s="8">
        <v>215138.00000000003</v>
      </c>
      <c r="AD189" s="8">
        <v>0</v>
      </c>
      <c r="AE189" s="8">
        <v>0</v>
      </c>
      <c r="AF189" s="8" t="s">
        <v>408</v>
      </c>
      <c r="AG189" s="1" t="s">
        <v>122</v>
      </c>
      <c r="AH189" s="1" t="s">
        <v>72</v>
      </c>
      <c r="AI189" s="1">
        <v>3</v>
      </c>
      <c r="AJ189" s="3">
        <v>45889</v>
      </c>
      <c r="AK189" s="3">
        <v>0</v>
      </c>
      <c r="AL189" s="3">
        <v>45879</v>
      </c>
      <c r="AM189" s="3">
        <v>45886</v>
      </c>
      <c r="AN189" s="3">
        <v>45887</v>
      </c>
      <c r="AO189" s="3">
        <v>45887</v>
      </c>
      <c r="AP189" s="3">
        <v>45884</v>
      </c>
      <c r="AQ189" s="3">
        <v>45888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120</v>
      </c>
      <c r="BD189" s="56">
        <v>27559.954687222227</v>
      </c>
    </row>
    <row r="190" spans="1:56" ht="28.5" customHeight="1" x14ac:dyDescent="0.45">
      <c r="A190" s="3">
        <v>45601</v>
      </c>
      <c r="B190" s="14" t="s">
        <v>242</v>
      </c>
      <c r="C190" s="9" t="s">
        <v>94</v>
      </c>
      <c r="D190" s="13" t="s">
        <v>158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3461.0081427440637</v>
      </c>
      <c r="Q190" s="10">
        <v>0</v>
      </c>
      <c r="R190" s="10">
        <v>3461.0081427440637</v>
      </c>
      <c r="S190" s="9" t="s">
        <v>100</v>
      </c>
      <c r="T190" s="12" t="s">
        <v>63</v>
      </c>
      <c r="U190" s="11">
        <v>106278</v>
      </c>
      <c r="V190" s="10">
        <v>0</v>
      </c>
      <c r="W190" s="10">
        <v>106278</v>
      </c>
      <c r="X190" s="10">
        <v>0</v>
      </c>
      <c r="Y190" s="10">
        <v>111591.90000000001</v>
      </c>
      <c r="Z190" s="9" t="s">
        <v>101</v>
      </c>
      <c r="AA190" s="8">
        <v>114322.18182000001</v>
      </c>
      <c r="AB190" s="8">
        <v>0</v>
      </c>
      <c r="AC190" s="8">
        <v>114322.18182000001</v>
      </c>
      <c r="AD190" s="8">
        <v>0</v>
      </c>
      <c r="AE190" s="8">
        <v>0</v>
      </c>
      <c r="AF190" s="8" t="s">
        <v>408</v>
      </c>
      <c r="AG190" s="1" t="s">
        <v>122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14645.084321243019</v>
      </c>
    </row>
    <row r="191" spans="1:56" ht="28.5" customHeight="1" x14ac:dyDescent="0.45">
      <c r="A191" s="3">
        <v>45601</v>
      </c>
      <c r="B191" s="14" t="s">
        <v>242</v>
      </c>
      <c r="C191" s="9" t="s">
        <v>94</v>
      </c>
      <c r="D191" s="13" t="s">
        <v>158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 t="s">
        <v>142</v>
      </c>
      <c r="U191" s="11">
        <v>10000</v>
      </c>
      <c r="V191" s="10">
        <v>12607</v>
      </c>
      <c r="W191" s="10">
        <v>0</v>
      </c>
      <c r="X191" s="10">
        <v>56730</v>
      </c>
      <c r="Y191" s="10">
        <v>0</v>
      </c>
      <c r="Z191" s="9" t="s">
        <v>407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 t="s">
        <v>142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420</v>
      </c>
      <c r="AZ191" s="2">
        <v>0</v>
      </c>
      <c r="BA191" s="2">
        <v>0</v>
      </c>
      <c r="BB191" s="2">
        <v>0</v>
      </c>
      <c r="BC191" s="1" t="s">
        <v>120</v>
      </c>
      <c r="BD191" s="56">
        <v>0</v>
      </c>
    </row>
    <row r="192" spans="1:56" ht="28.5" customHeight="1" x14ac:dyDescent="0.45">
      <c r="A192" s="3">
        <v>45601</v>
      </c>
      <c r="B192" s="14" t="s">
        <v>242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0</v>
      </c>
      <c r="Q192" s="10">
        <v>0</v>
      </c>
      <c r="R192" s="10">
        <v>0</v>
      </c>
      <c r="S192" s="9" t="s">
        <v>100</v>
      </c>
      <c r="T192" s="12" t="s">
        <v>142</v>
      </c>
      <c r="U192" s="11">
        <v>7920</v>
      </c>
      <c r="V192" s="10">
        <v>7920</v>
      </c>
      <c r="W192" s="10">
        <v>0</v>
      </c>
      <c r="X192" s="10">
        <v>12600</v>
      </c>
      <c r="Y192" s="10">
        <v>0</v>
      </c>
      <c r="Z192" s="9" t="s">
        <v>407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 t="s">
        <v>142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0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37</v>
      </c>
      <c r="G193" s="9">
        <v>0</v>
      </c>
      <c r="H193" s="9">
        <v>0</v>
      </c>
      <c r="I193" s="9">
        <v>128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101</v>
      </c>
      <c r="AA193" s="8">
        <v>1028658.6818200002</v>
      </c>
      <c r="AB193" s="8">
        <v>0</v>
      </c>
      <c r="AC193" s="8">
        <v>1028658.6818200002</v>
      </c>
      <c r="AD193" s="8">
        <v>0</v>
      </c>
      <c r="AE193" s="8">
        <v>0</v>
      </c>
      <c r="AF193" s="8" t="s">
        <v>58</v>
      </c>
      <c r="AG193" s="1" t="s">
        <v>122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121</v>
      </c>
      <c r="BD193" s="56">
        <v>0</v>
      </c>
    </row>
    <row r="194" spans="1:56" ht="28.5" customHeight="1" x14ac:dyDescent="0.45">
      <c r="A194" s="3">
        <v>45738</v>
      </c>
      <c r="B194" s="14" t="s">
        <v>713</v>
      </c>
      <c r="C194" s="9" t="s">
        <v>150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133</v>
      </c>
      <c r="T194" s="12">
        <v>45753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77</v>
      </c>
      <c r="AI194" s="1">
        <v>1</v>
      </c>
      <c r="AJ194" s="3">
        <v>45753</v>
      </c>
      <c r="AK194" s="3">
        <v>0</v>
      </c>
      <c r="AL194" s="3">
        <v>0</v>
      </c>
      <c r="AM194" s="3">
        <v>0</v>
      </c>
      <c r="AN194" s="3">
        <v>0</v>
      </c>
      <c r="AO194" s="3">
        <v>45752</v>
      </c>
      <c r="AP194" s="3">
        <v>45748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8.5" customHeight="1" x14ac:dyDescent="0.45">
      <c r="A195" s="3">
        <v>45743</v>
      </c>
      <c r="B195" s="14" t="s">
        <v>747</v>
      </c>
      <c r="C195" s="9" t="s">
        <v>207</v>
      </c>
      <c r="D195" s="13" t="s">
        <v>750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92</v>
      </c>
      <c r="M195" s="10">
        <v>27</v>
      </c>
      <c r="N195" s="9">
        <v>43</v>
      </c>
      <c r="O195" s="9">
        <v>40</v>
      </c>
      <c r="P195" s="10">
        <v>114.57174504959998</v>
      </c>
      <c r="Q195" s="10">
        <v>0</v>
      </c>
      <c r="R195" s="10">
        <v>114.57174504959998</v>
      </c>
      <c r="S195" s="9" t="s">
        <v>220</v>
      </c>
      <c r="T195" s="12">
        <v>45755</v>
      </c>
      <c r="U195" s="11">
        <v>4000</v>
      </c>
      <c r="V195" s="10">
        <v>0</v>
      </c>
      <c r="W195" s="10">
        <v>4000</v>
      </c>
      <c r="X195" s="10">
        <v>0</v>
      </c>
      <c r="Y195" s="10">
        <v>4200</v>
      </c>
      <c r="Z195" s="9" t="s">
        <v>85</v>
      </c>
      <c r="AA195" s="8">
        <v>4749.8</v>
      </c>
      <c r="AB195" s="8">
        <v>0</v>
      </c>
      <c r="AC195" s="8">
        <v>4749.8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751</v>
      </c>
      <c r="AZ195" s="2">
        <v>0</v>
      </c>
      <c r="BA195" s="2">
        <v>0</v>
      </c>
      <c r="BB195" s="2">
        <v>0</v>
      </c>
      <c r="BC195" s="1" t="s">
        <v>105</v>
      </c>
      <c r="BD195" s="56">
        <v>383.51996222222226</v>
      </c>
    </row>
    <row r="196" spans="1:56" ht="28.5" customHeight="1" x14ac:dyDescent="0.45">
      <c r="A196" s="3" t="s">
        <v>146</v>
      </c>
      <c r="B196" s="14" t="s">
        <v>146</v>
      </c>
      <c r="C196" s="9" t="s">
        <v>153</v>
      </c>
      <c r="D196" s="13" t="s">
        <v>59</v>
      </c>
      <c r="E196" s="9">
        <v>26</v>
      </c>
      <c r="F196" s="9">
        <v>42</v>
      </c>
      <c r="G196" s="9" t="s">
        <v>60</v>
      </c>
      <c r="H196" s="9">
        <v>0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40000</v>
      </c>
      <c r="V196" s="10">
        <v>0</v>
      </c>
      <c r="W196" s="10">
        <v>40000</v>
      </c>
      <c r="X196" s="10">
        <v>0</v>
      </c>
      <c r="Y196" s="10">
        <v>0</v>
      </c>
      <c r="Z196" s="9" t="s">
        <v>85</v>
      </c>
      <c r="AA196" s="8">
        <v>48615.600000000006</v>
      </c>
      <c r="AB196" s="8">
        <v>0</v>
      </c>
      <c r="AC196" s="8">
        <v>48615.600000000006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77</v>
      </c>
      <c r="AI196" s="1">
        <v>1</v>
      </c>
      <c r="AJ196" s="3" t="s">
        <v>63</v>
      </c>
      <c r="AK196" s="3">
        <v>0</v>
      </c>
      <c r="AL196" s="3">
        <v>0</v>
      </c>
      <c r="AM196" s="3">
        <v>0</v>
      </c>
      <c r="AN196" s="3">
        <v>0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3925.4396133333335</v>
      </c>
    </row>
    <row r="197" spans="1:56" ht="28.5" customHeight="1" x14ac:dyDescent="0.45">
      <c r="A197" s="3" t="s">
        <v>146</v>
      </c>
      <c r="B197" s="14" t="s">
        <v>146</v>
      </c>
      <c r="C197" s="9" t="s">
        <v>207</v>
      </c>
      <c r="D197" s="13" t="s">
        <v>61</v>
      </c>
      <c r="E197" s="9">
        <v>26</v>
      </c>
      <c r="F197" s="9">
        <v>41</v>
      </c>
      <c r="G197" s="9" t="s">
        <v>60</v>
      </c>
      <c r="H197" s="9">
        <v>0</v>
      </c>
      <c r="I197" s="9">
        <v>97</v>
      </c>
      <c r="J197" s="9" t="s">
        <v>57</v>
      </c>
      <c r="K197" s="9">
        <v>5</v>
      </c>
      <c r="L197" s="9" t="s">
        <v>92</v>
      </c>
      <c r="M197" s="10">
        <v>27</v>
      </c>
      <c r="N197" s="9">
        <v>43</v>
      </c>
      <c r="O197" s="9">
        <v>40</v>
      </c>
      <c r="P197" s="10">
        <v>286.42936262399996</v>
      </c>
      <c r="Q197" s="10">
        <v>0</v>
      </c>
      <c r="R197" s="10">
        <v>286.42936262399996</v>
      </c>
      <c r="S197" s="9" t="s">
        <v>220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85</v>
      </c>
      <c r="AA197" s="8">
        <v>11874.499999999998</v>
      </c>
      <c r="AB197" s="8">
        <v>0</v>
      </c>
      <c r="AC197" s="8">
        <v>11874.499999999998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958.79990555555537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 t="s">
        <v>60</v>
      </c>
      <c r="H198" s="9">
        <v>0</v>
      </c>
      <c r="I198" s="9">
        <v>102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85</v>
      </c>
      <c r="AA198" s="8">
        <v>76555.600000000006</v>
      </c>
      <c r="AB198" s="8">
        <v>0</v>
      </c>
      <c r="AC198" s="8">
        <v>76555.600000000006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113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257</v>
      </c>
      <c r="AA199" s="8">
        <v>12433.3</v>
      </c>
      <c r="AB199" s="8">
        <v>8278</v>
      </c>
      <c r="AC199" s="8">
        <v>4155.2999999999993</v>
      </c>
      <c r="AD199" s="8">
        <v>0</v>
      </c>
      <c r="AE199" s="8">
        <v>0</v>
      </c>
      <c r="AF199" s="8">
        <v>0</v>
      </c>
      <c r="AG199" s="1" t="s">
        <v>125</v>
      </c>
      <c r="AH199" s="1" t="s">
        <v>77</v>
      </c>
      <c r="AI199" s="1">
        <v>1</v>
      </c>
      <c r="AJ199" s="3">
        <v>45777</v>
      </c>
      <c r="AK199" s="3">
        <v>0</v>
      </c>
      <c r="AL199" s="3">
        <v>0</v>
      </c>
      <c r="AM199" s="3">
        <v>0</v>
      </c>
      <c r="AN199" s="3">
        <v>0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412.94448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257</v>
      </c>
      <c r="AA200" s="8">
        <v>24866.6</v>
      </c>
      <c r="AB200" s="8">
        <v>0</v>
      </c>
      <c r="AC200" s="8">
        <v>24866.6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 t="s">
        <v>63</v>
      </c>
      <c r="AK200" s="3">
        <v>0</v>
      </c>
      <c r="AL200" s="3">
        <v>0</v>
      </c>
      <c r="AM200" s="3">
        <v>0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2471.1874488888889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116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257</v>
      </c>
      <c r="AA201" s="8">
        <v>37299.899999999994</v>
      </c>
      <c r="AB201" s="8">
        <v>8278</v>
      </c>
      <c r="AC201" s="8">
        <v>29021.899999999998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258</v>
      </c>
      <c r="BD201" s="56">
        <v>0</v>
      </c>
    </row>
    <row r="202" spans="1:56" ht="28.5" customHeight="1" x14ac:dyDescent="0.45">
      <c r="A202" s="3">
        <v>45731</v>
      </c>
      <c r="B202" s="14" t="s">
        <v>660</v>
      </c>
      <c r="C202" s="9" t="s">
        <v>113</v>
      </c>
      <c r="D202" s="13" t="s">
        <v>59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>
        <v>45751</v>
      </c>
      <c r="U202" s="11">
        <v>20000</v>
      </c>
      <c r="V202" s="10">
        <v>0</v>
      </c>
      <c r="W202" s="10">
        <v>20000</v>
      </c>
      <c r="X202" s="10">
        <v>0</v>
      </c>
      <c r="Y202" s="10">
        <v>0</v>
      </c>
      <c r="Z202" s="9" t="s">
        <v>89</v>
      </c>
      <c r="AA202" s="8">
        <v>24866.6</v>
      </c>
      <c r="AB202" s="8">
        <v>24866.6</v>
      </c>
      <c r="AC202" s="8">
        <v>0</v>
      </c>
      <c r="AD202" s="8">
        <v>0</v>
      </c>
      <c r="AE202" s="8">
        <v>24866.6</v>
      </c>
      <c r="AF202" s="8" t="s">
        <v>302</v>
      </c>
      <c r="AG202" s="1" t="s">
        <v>125</v>
      </c>
      <c r="AH202" s="1" t="s">
        <v>164</v>
      </c>
      <c r="AI202" s="1">
        <v>2</v>
      </c>
      <c r="AJ202" s="3">
        <v>45751</v>
      </c>
      <c r="AK202" s="3">
        <v>45749</v>
      </c>
      <c r="AL202" s="3">
        <v>0</v>
      </c>
      <c r="AM202" s="3">
        <v>0</v>
      </c>
      <c r="AN202" s="3">
        <v>0</v>
      </c>
      <c r="AO202" s="3">
        <v>45750</v>
      </c>
      <c r="AP202" s="3">
        <v>45746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492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8.5" customHeight="1" x14ac:dyDescent="0.45">
      <c r="A203" s="3">
        <v>45723</v>
      </c>
      <c r="B203" s="14" t="s">
        <v>549</v>
      </c>
      <c r="C203" s="9" t="s">
        <v>113</v>
      </c>
      <c r="D203" s="13" t="s">
        <v>160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45754</v>
      </c>
      <c r="U203" s="11">
        <v>30000</v>
      </c>
      <c r="V203" s="10">
        <v>3848</v>
      </c>
      <c r="W203" s="10">
        <v>26152</v>
      </c>
      <c r="X203" s="10">
        <v>0</v>
      </c>
      <c r="Y203" s="10">
        <v>27459.600000000002</v>
      </c>
      <c r="Z203" s="9" t="s">
        <v>89</v>
      </c>
      <c r="AA203" s="8">
        <v>32515.566159999998</v>
      </c>
      <c r="AB203" s="8">
        <v>18390</v>
      </c>
      <c r="AC203" s="8">
        <v>14125.566159999998</v>
      </c>
      <c r="AD203" s="8">
        <v>0</v>
      </c>
      <c r="AE203" s="8">
        <v>32515.566159999998</v>
      </c>
      <c r="AF203" s="8" t="s">
        <v>320</v>
      </c>
      <c r="AG203" s="1" t="s">
        <v>123</v>
      </c>
      <c r="AH203" s="1" t="s">
        <v>68</v>
      </c>
      <c r="AI203" s="1">
        <v>4</v>
      </c>
      <c r="AJ203" s="3">
        <v>45754</v>
      </c>
      <c r="AK203" s="3">
        <v>45750</v>
      </c>
      <c r="AL203" s="3">
        <v>45744</v>
      </c>
      <c r="AM203" s="3">
        <v>45751</v>
      </c>
      <c r="AN203" s="3">
        <v>45752</v>
      </c>
      <c r="AO203" s="3">
        <v>45752</v>
      </c>
      <c r="AP203" s="3">
        <v>45749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1456.8167233013335</v>
      </c>
    </row>
    <row r="204" spans="1:56" ht="28.5" customHeight="1" x14ac:dyDescent="0.45">
      <c r="A204" s="3">
        <v>45723</v>
      </c>
      <c r="B204" s="14" t="s">
        <v>550</v>
      </c>
      <c r="C204" s="9" t="s">
        <v>113</v>
      </c>
      <c r="D204" s="13" t="s">
        <v>160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89</v>
      </c>
      <c r="AA204" s="8">
        <v>37299.899999999994</v>
      </c>
      <c r="AB204" s="8">
        <v>0</v>
      </c>
      <c r="AC204" s="8">
        <v>37299.899999999994</v>
      </c>
      <c r="AD204" s="8">
        <v>0</v>
      </c>
      <c r="AE204" s="8">
        <v>37299.899999999994</v>
      </c>
      <c r="AF204" s="8" t="s">
        <v>320</v>
      </c>
      <c r="AG204" s="1" t="s">
        <v>61</v>
      </c>
      <c r="AH204" s="1" t="s">
        <v>68</v>
      </c>
      <c r="AI204" s="1">
        <v>4</v>
      </c>
      <c r="AJ204" s="3">
        <v>45757</v>
      </c>
      <c r="AK204" s="3">
        <v>45753</v>
      </c>
      <c r="AL204" s="3">
        <v>45747</v>
      </c>
      <c r="AM204" s="3">
        <v>45754</v>
      </c>
      <c r="AN204" s="3">
        <v>45755</v>
      </c>
      <c r="AO204" s="3">
        <v>45755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3846.8630200000002</v>
      </c>
    </row>
    <row r="205" spans="1:56" ht="28.5" customHeight="1" x14ac:dyDescent="0.45">
      <c r="A205" s="3">
        <v>45744</v>
      </c>
      <c r="B205" s="14" t="s">
        <v>138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45765</v>
      </c>
      <c r="U205" s="11">
        <v>11000</v>
      </c>
      <c r="V205" s="10">
        <v>0</v>
      </c>
      <c r="W205" s="10">
        <v>11000</v>
      </c>
      <c r="X205" s="10">
        <v>0</v>
      </c>
      <c r="Y205" s="10">
        <v>0</v>
      </c>
      <c r="Z205" s="9" t="s">
        <v>89</v>
      </c>
      <c r="AA205" s="8">
        <v>13676.630000000001</v>
      </c>
      <c r="AB205" s="8">
        <v>0</v>
      </c>
      <c r="AC205" s="8">
        <v>13676.630000000001</v>
      </c>
      <c r="AD205" s="8">
        <v>0</v>
      </c>
      <c r="AE205" s="8">
        <v>13676.630000000001</v>
      </c>
      <c r="AF205" s="8" t="s">
        <v>320</v>
      </c>
      <c r="AG205" s="1" t="s">
        <v>122</v>
      </c>
      <c r="AH205" s="1" t="s">
        <v>164</v>
      </c>
      <c r="AI205" s="1">
        <v>2</v>
      </c>
      <c r="AJ205" s="3">
        <v>45765</v>
      </c>
      <c r="AK205" s="3">
        <v>45763</v>
      </c>
      <c r="AL205" s="3">
        <v>0</v>
      </c>
      <c r="AM205" s="3">
        <v>0</v>
      </c>
      <c r="AN205" s="3">
        <v>0</v>
      </c>
      <c r="AO205" s="3">
        <v>45764</v>
      </c>
      <c r="AP205" s="3">
        <v>45760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492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1410.516440666667</v>
      </c>
    </row>
    <row r="206" spans="1:56" ht="28.5" customHeight="1" x14ac:dyDescent="0.45">
      <c r="A206" s="3">
        <v>45723</v>
      </c>
      <c r="B206" s="14" t="s">
        <v>551</v>
      </c>
      <c r="C206" s="9" t="s">
        <v>113</v>
      </c>
      <c r="D206" s="13" t="s">
        <v>160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0</v>
      </c>
      <c r="AC206" s="8">
        <v>37299.899999999994</v>
      </c>
      <c r="AD206" s="8">
        <v>0</v>
      </c>
      <c r="AE206" s="8">
        <v>37299.899999999994</v>
      </c>
      <c r="AF206" s="8" t="s">
        <v>320</v>
      </c>
      <c r="AG206" s="1" t="s">
        <v>122</v>
      </c>
      <c r="AH206" s="1" t="s">
        <v>68</v>
      </c>
      <c r="AI206" s="1">
        <v>4</v>
      </c>
      <c r="AJ206" s="3">
        <v>45772</v>
      </c>
      <c r="AK206" s="3">
        <v>45768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3846.8630200000002</v>
      </c>
    </row>
    <row r="207" spans="1:56" ht="28.5" customHeight="1" x14ac:dyDescent="0.45">
      <c r="A207" s="3" t="s">
        <v>146</v>
      </c>
      <c r="B207" s="14" t="s">
        <v>146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320</v>
      </c>
      <c r="AG207" s="1" t="s">
        <v>123</v>
      </c>
      <c r="AH207" s="1" t="s">
        <v>68</v>
      </c>
      <c r="AI207" s="1">
        <v>4</v>
      </c>
      <c r="AJ207" s="3">
        <v>45777</v>
      </c>
      <c r="AK207" s="3">
        <v>45773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170525.19615999999</v>
      </c>
      <c r="AB208" s="8">
        <v>43256.6</v>
      </c>
      <c r="AC208" s="8">
        <v>127268.59615999999</v>
      </c>
      <c r="AD208" s="8">
        <v>0</v>
      </c>
      <c r="AE208" s="8">
        <v>170525.19615999999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167</v>
      </c>
      <c r="D209" s="13" t="s">
        <v>168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45759</v>
      </c>
      <c r="U209" s="11">
        <v>50000</v>
      </c>
      <c r="V209" s="10">
        <v>0</v>
      </c>
      <c r="W209" s="10">
        <v>50000</v>
      </c>
      <c r="X209" s="10">
        <v>0</v>
      </c>
      <c r="Y209" s="10">
        <v>52500</v>
      </c>
      <c r="Z209" s="9" t="s">
        <v>137</v>
      </c>
      <c r="AA209" s="8">
        <v>59372.5</v>
      </c>
      <c r="AB209" s="8">
        <v>0</v>
      </c>
      <c r="AC209" s="8">
        <v>59372.5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169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0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6672.8093055555564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45777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137</v>
      </c>
      <c r="AA210" s="8">
        <v>27101.800000000003</v>
      </c>
      <c r="AB210" s="8">
        <v>0</v>
      </c>
      <c r="AC210" s="8">
        <v>27101.800000000003</v>
      </c>
      <c r="AD210" s="8">
        <v>0</v>
      </c>
      <c r="AE210" s="8">
        <v>27101.800000000003</v>
      </c>
      <c r="AF210" s="8">
        <v>0</v>
      </c>
      <c r="AG210" s="1">
        <v>0</v>
      </c>
      <c r="AH210" s="1" t="s">
        <v>77</v>
      </c>
      <c r="AI210" s="1">
        <v>1</v>
      </c>
      <c r="AJ210" s="3">
        <v>45777</v>
      </c>
      <c r="AK210" s="3">
        <v>0</v>
      </c>
      <c r="AL210" s="3">
        <v>0</v>
      </c>
      <c r="AM210" s="3">
        <v>0</v>
      </c>
      <c r="AN210" s="3">
        <v>0</v>
      </c>
      <c r="AO210" s="3">
        <v>45776</v>
      </c>
      <c r="AP210" s="3">
        <v>45772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3045.9411888888894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137</v>
      </c>
      <c r="AA211" s="8">
        <v>86474.3</v>
      </c>
      <c r="AB211" s="8">
        <v>0</v>
      </c>
      <c r="AC211" s="8">
        <v>86474.3</v>
      </c>
      <c r="AD211" s="8">
        <v>0</v>
      </c>
      <c r="AE211" s="8">
        <v>27101.800000000003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170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37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D698-1A99-4298-A116-15BA4F144FB6}">
  <sheetPr>
    <tabColor rgb="FFFFFF00"/>
  </sheetPr>
  <dimension ref="A1:BD235"/>
  <sheetViews>
    <sheetView topLeftCell="A5" zoomScale="80" zoomScaleNormal="80" workbookViewId="0">
      <selection activeCell="W225" sqref="W2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45745</v>
      </c>
      <c r="E3" s="80" t="s">
        <v>52</v>
      </c>
      <c r="F3" s="80"/>
      <c r="G3" s="81">
        <v>10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752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753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165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754</v>
      </c>
      <c r="C7" s="9" t="s">
        <v>730</v>
      </c>
      <c r="D7" s="13" t="s">
        <v>731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165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732</v>
      </c>
      <c r="BD8" s="56">
        <v>0</v>
      </c>
    </row>
    <row r="9" spans="1:56" ht="28.5" customHeight="1" x14ac:dyDescent="0.45">
      <c r="A9" s="3">
        <v>45713</v>
      </c>
      <c r="B9" s="14" t="s">
        <v>460</v>
      </c>
      <c r="C9" s="9" t="s">
        <v>461</v>
      </c>
      <c r="D9" s="13" t="s">
        <v>462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463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425</v>
      </c>
      <c r="D10" s="13" t="s">
        <v>426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427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755</v>
      </c>
      <c r="D12" s="13" t="s">
        <v>756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757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758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757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759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304</v>
      </c>
      <c r="D14" s="13" t="s">
        <v>474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268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195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483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0</v>
      </c>
      <c r="Y18" s="10">
        <v>72660</v>
      </c>
      <c r="Z18" s="9" t="s">
        <v>190</v>
      </c>
      <c r="AA18" s="8">
        <v>60903.612000000001</v>
      </c>
      <c r="AB18" s="8">
        <v>36836</v>
      </c>
      <c r="AC18" s="8">
        <v>24067.612000000001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1747.8434670222227</v>
      </c>
    </row>
    <row r="19" spans="1:56" ht="28.5" customHeight="1" x14ac:dyDescent="0.45">
      <c r="A19" s="3">
        <v>45734</v>
      </c>
      <c r="B19" s="14" t="s">
        <v>662</v>
      </c>
      <c r="C19" s="9" t="s">
        <v>450</v>
      </c>
      <c r="D19" s="13" t="s">
        <v>225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190</v>
      </c>
      <c r="AA19" s="8">
        <v>16484.600000000002</v>
      </c>
      <c r="AB19" s="8">
        <v>0</v>
      </c>
      <c r="AC19" s="8">
        <v>16484.600000000002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1197.1482844444449</v>
      </c>
    </row>
    <row r="20" spans="1:56" ht="28.5" customHeight="1" x14ac:dyDescent="0.45">
      <c r="A20" s="3">
        <v>45734</v>
      </c>
      <c r="B20" s="14" t="s">
        <v>662</v>
      </c>
      <c r="C20" s="9" t="s">
        <v>450</v>
      </c>
      <c r="D20" s="13" t="s">
        <v>225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190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663</v>
      </c>
      <c r="C21" s="9" t="s">
        <v>450</v>
      </c>
      <c r="D21" s="13" t="s">
        <v>380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190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275</v>
      </c>
      <c r="D22" s="13" t="s">
        <v>276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190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190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251733.81199999998</v>
      </c>
      <c r="AB25" s="8">
        <v>36836</v>
      </c>
      <c r="AC25" s="8">
        <v>214897.81199999998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45737</v>
      </c>
      <c r="B27" s="14" t="s">
        <v>682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197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683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683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682</v>
      </c>
      <c r="C29" s="9" t="s">
        <v>73</v>
      </c>
      <c r="D29" s="13" t="s">
        <v>232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197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683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197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685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 t="s">
        <v>238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685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685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685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45737</v>
      </c>
      <c r="B35" s="14" t="s">
        <v>682</v>
      </c>
      <c r="C35" s="9" t="s">
        <v>73</v>
      </c>
      <c r="D35" s="13" t="s">
        <v>194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197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686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662.93796800000007</v>
      </c>
    </row>
    <row r="36" spans="1:56" ht="28.5" customHeight="1" x14ac:dyDescent="0.45">
      <c r="A36" s="3">
        <v>45737</v>
      </c>
      <c r="B36" s="14" t="s">
        <v>682</v>
      </c>
      <c r="C36" s="9" t="s">
        <v>73</v>
      </c>
      <c r="D36" s="13" t="s">
        <v>227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686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331.46898400000003</v>
      </c>
    </row>
    <row r="37" spans="1:56" ht="28.5" customHeight="1" x14ac:dyDescent="0.45">
      <c r="A37" s="3">
        <v>45737</v>
      </c>
      <c r="B37" s="14" t="s">
        <v>682</v>
      </c>
      <c r="C37" s="9" t="s">
        <v>73</v>
      </c>
      <c r="D37" s="13" t="s">
        <v>269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686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45737</v>
      </c>
      <c r="B38" s="14" t="s">
        <v>687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197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1325.8759360000001</v>
      </c>
    </row>
    <row r="39" spans="1:56" ht="28.5" customHeight="1" x14ac:dyDescent="0.45">
      <c r="A39" s="3">
        <v>45737</v>
      </c>
      <c r="B39" s="14" t="s">
        <v>688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197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197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197</v>
      </c>
      <c r="AA41" s="8">
        <v>524503.65</v>
      </c>
      <c r="AB41" s="8">
        <v>40443.15</v>
      </c>
      <c r="AC41" s="8">
        <v>484060.5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199</v>
      </c>
      <c r="BD41" s="56">
        <v>0</v>
      </c>
    </row>
    <row r="42" spans="1:56" ht="28.5" customHeight="1" x14ac:dyDescent="0.45">
      <c r="A42" s="3">
        <v>45740</v>
      </c>
      <c r="B42" s="14" t="s">
        <v>714</v>
      </c>
      <c r="C42" s="9" t="s">
        <v>321</v>
      </c>
      <c r="D42" s="13" t="s">
        <v>689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323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302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323</v>
      </c>
      <c r="AA43" s="8">
        <v>7388.4536000000007</v>
      </c>
      <c r="AB43" s="8">
        <v>7388.4536000000007</v>
      </c>
      <c r="AC43" s="8">
        <v>0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324</v>
      </c>
      <c r="BD43" s="56">
        <v>0</v>
      </c>
    </row>
    <row r="44" spans="1:56" ht="28.5" customHeight="1" x14ac:dyDescent="0.45">
      <c r="A44" s="3">
        <v>45721</v>
      </c>
      <c r="B44" s="14" t="s">
        <v>522</v>
      </c>
      <c r="C44" s="9" t="s">
        <v>152</v>
      </c>
      <c r="D44" s="13" t="s">
        <v>733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0</v>
      </c>
      <c r="W44" s="10">
        <v>400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240</v>
      </c>
      <c r="BD44" s="56">
        <v>0</v>
      </c>
    </row>
    <row r="45" spans="1:56" ht="28.5" customHeight="1" x14ac:dyDescent="0.45">
      <c r="A45" s="3">
        <v>45741</v>
      </c>
      <c r="B45" s="14" t="s">
        <v>734</v>
      </c>
      <c r="C45" s="9" t="s">
        <v>152</v>
      </c>
      <c r="D45" s="13" t="s">
        <v>717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240</v>
      </c>
      <c r="BD45" s="56">
        <v>422.13987199999997</v>
      </c>
    </row>
    <row r="46" spans="1:56" ht="28.5" customHeight="1" x14ac:dyDescent="0.45">
      <c r="A46" s="3">
        <v>45741</v>
      </c>
      <c r="B46" s="14" t="s">
        <v>734</v>
      </c>
      <c r="C46" s="9" t="s">
        <v>152</v>
      </c>
      <c r="D46" s="13" t="s">
        <v>718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240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9998.0495999999985</v>
      </c>
      <c r="AB47" s="8">
        <v>0</v>
      </c>
      <c r="AC47" s="8">
        <v>9998.0495999999985</v>
      </c>
      <c r="AD47" s="8">
        <v>0</v>
      </c>
      <c r="AE47" s="8">
        <v>9998.0495999999985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241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196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196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523</v>
      </c>
      <c r="C53" s="9" t="s">
        <v>152</v>
      </c>
      <c r="D53" s="13" t="s">
        <v>497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523</v>
      </c>
      <c r="C54" s="9" t="s">
        <v>152</v>
      </c>
      <c r="D54" s="13" t="s">
        <v>362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45729</v>
      </c>
      <c r="B55" s="14" t="s">
        <v>618</v>
      </c>
      <c r="C55" s="9" t="s">
        <v>300</v>
      </c>
      <c r="D55" s="13" t="s">
        <v>593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253</v>
      </c>
      <c r="M55" s="10">
        <v>21</v>
      </c>
      <c r="N55" s="9">
        <v>33</v>
      </c>
      <c r="O55" s="9">
        <v>40</v>
      </c>
      <c r="P55" s="10">
        <v>0.51290839353600004</v>
      </c>
      <c r="Q55" s="10">
        <v>0</v>
      </c>
      <c r="R55" s="10">
        <v>0.51290839353600004</v>
      </c>
      <c r="S55" s="9" t="s">
        <v>71</v>
      </c>
      <c r="T55" s="12">
        <v>45747</v>
      </c>
      <c r="U55" s="11">
        <v>10000</v>
      </c>
      <c r="V55" s="10">
        <v>9970</v>
      </c>
      <c r="W55" s="10">
        <v>30</v>
      </c>
      <c r="X55" s="10">
        <v>10500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68</v>
      </c>
      <c r="AI55" s="1">
        <v>4</v>
      </c>
      <c r="AJ55" s="3">
        <v>45747</v>
      </c>
      <c r="AK55" s="3">
        <v>45743</v>
      </c>
      <c r="AL55" s="3">
        <v>45737</v>
      </c>
      <c r="AM55" s="3">
        <v>45744</v>
      </c>
      <c r="AN55" s="3">
        <v>45745</v>
      </c>
      <c r="AO55" s="3">
        <v>45745</v>
      </c>
      <c r="AP55" s="3">
        <v>45742</v>
      </c>
      <c r="AQ55" s="3">
        <v>45746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45611</v>
      </c>
      <c r="B56" s="14" t="s">
        <v>251</v>
      </c>
      <c r="C56" s="9" t="s">
        <v>152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67</v>
      </c>
      <c r="V56" s="10">
        <v>67</v>
      </c>
      <c r="W56" s="10">
        <v>0</v>
      </c>
      <c r="X56" s="10">
        <v>80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526</v>
      </c>
      <c r="C57" s="9" t="s">
        <v>152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45747</v>
      </c>
      <c r="U57" s="11">
        <v>9145</v>
      </c>
      <c r="V57" s="10">
        <v>0</v>
      </c>
      <c r="W57" s="10">
        <v>9145</v>
      </c>
      <c r="X57" s="10">
        <v>21368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45747</v>
      </c>
      <c r="AK57" s="3">
        <v>45743</v>
      </c>
      <c r="AL57" s="3">
        <v>45736</v>
      </c>
      <c r="AM57" s="3">
        <v>45744</v>
      </c>
      <c r="AN57" s="3">
        <v>45745</v>
      </c>
      <c r="AO57" s="3">
        <v>45746</v>
      </c>
      <c r="AP57" s="3">
        <v>45742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522</v>
      </c>
      <c r="C58" s="9" t="s">
        <v>152</v>
      </c>
      <c r="D58" s="13" t="s">
        <v>363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45747</v>
      </c>
      <c r="U58" s="11">
        <v>4000</v>
      </c>
      <c r="V58" s="10">
        <v>0</v>
      </c>
      <c r="W58" s="10">
        <v>4000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374</v>
      </c>
      <c r="C59" s="9" t="s">
        <v>152</v>
      </c>
      <c r="D59" s="13" t="s">
        <v>363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45747</v>
      </c>
      <c r="U59" s="11">
        <v>940</v>
      </c>
      <c r="V59" s="10">
        <v>0</v>
      </c>
      <c r="W59" s="10">
        <v>940</v>
      </c>
      <c r="X59" s="10">
        <v>1000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302</v>
      </c>
      <c r="AG59" s="1" t="s">
        <v>122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527</v>
      </c>
      <c r="C60" s="9" t="s">
        <v>152</v>
      </c>
      <c r="D60" s="13" t="s">
        <v>163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5040</v>
      </c>
      <c r="V60" s="10">
        <v>418</v>
      </c>
      <c r="W60" s="10">
        <v>4622</v>
      </c>
      <c r="X60" s="10">
        <v>6066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45720</v>
      </c>
      <c r="B61" s="14" t="s">
        <v>511</v>
      </c>
      <c r="C61" s="9" t="s">
        <v>111</v>
      </c>
      <c r="D61" s="13" t="s">
        <v>496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45747</v>
      </c>
      <c r="U61" s="11">
        <v>5000</v>
      </c>
      <c r="V61" s="10">
        <v>4703</v>
      </c>
      <c r="W61" s="10">
        <v>297</v>
      </c>
      <c r="X61" s="10">
        <v>5230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45667</v>
      </c>
      <c r="B62" s="14" t="s">
        <v>344</v>
      </c>
      <c r="C62" s="9" t="s">
        <v>111</v>
      </c>
      <c r="D62" s="13" t="s">
        <v>338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45747</v>
      </c>
      <c r="U62" s="11">
        <v>2432</v>
      </c>
      <c r="V62" s="10">
        <v>2432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45667</v>
      </c>
      <c r="B63" s="14" t="s">
        <v>346</v>
      </c>
      <c r="C63" s="9" t="s">
        <v>111</v>
      </c>
      <c r="D63" s="13" t="s">
        <v>340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45747</v>
      </c>
      <c r="U63" s="11">
        <v>12000</v>
      </c>
      <c r="V63" s="10">
        <v>0</v>
      </c>
      <c r="W63" s="10">
        <v>12000</v>
      </c>
      <c r="X63" s="10">
        <v>12540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45747</v>
      </c>
      <c r="AK63" s="3">
        <v>45743</v>
      </c>
      <c r="AL63" s="3">
        <v>45736</v>
      </c>
      <c r="AM63" s="3">
        <v>45744</v>
      </c>
      <c r="AN63" s="3">
        <v>45745</v>
      </c>
      <c r="AO63" s="3">
        <v>45746</v>
      </c>
      <c r="AP63" s="3">
        <v>45742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527</v>
      </c>
      <c r="C64" s="9" t="s">
        <v>152</v>
      </c>
      <c r="D64" s="13" t="s">
        <v>498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45747</v>
      </c>
      <c r="U64" s="11">
        <v>5040</v>
      </c>
      <c r="V64" s="10">
        <v>0</v>
      </c>
      <c r="W64" s="10">
        <v>5040</v>
      </c>
      <c r="X64" s="10">
        <v>5520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45611</v>
      </c>
      <c r="B65" s="14" t="s">
        <v>248</v>
      </c>
      <c r="C65" s="9" t="s">
        <v>152</v>
      </c>
      <c r="D65" s="13" t="s">
        <v>498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45747</v>
      </c>
      <c r="U65" s="11">
        <v>640</v>
      </c>
      <c r="V65" s="10">
        <v>225</v>
      </c>
      <c r="W65" s="10">
        <v>415</v>
      </c>
      <c r="X65" s="10">
        <v>0</v>
      </c>
      <c r="Y65" s="10">
        <v>435.75</v>
      </c>
      <c r="Z65" s="9" t="s">
        <v>81</v>
      </c>
      <c r="AA65" s="8">
        <v>434.81625000000008</v>
      </c>
      <c r="AB65" s="8">
        <v>434.81625000000008</v>
      </c>
      <c r="AC65" s="8">
        <v>0</v>
      </c>
      <c r="AD65" s="8">
        <v>434.81625000000008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528</v>
      </c>
      <c r="C66" s="9" t="s">
        <v>152</v>
      </c>
      <c r="D66" s="13" t="s">
        <v>421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45750</v>
      </c>
      <c r="U66" s="11">
        <v>10080</v>
      </c>
      <c r="V66" s="10">
        <v>0</v>
      </c>
      <c r="W66" s="10">
        <v>10080</v>
      </c>
      <c r="X66" s="10">
        <v>0</v>
      </c>
      <c r="Y66" s="10">
        <v>10584</v>
      </c>
      <c r="Z66" s="9" t="s">
        <v>81</v>
      </c>
      <c r="AA66" s="8">
        <v>10279.684800000001</v>
      </c>
      <c r="AB66" s="8">
        <v>0</v>
      </c>
      <c r="AC66" s="8">
        <v>10279.684800000001</v>
      </c>
      <c r="AD66" s="8">
        <v>0</v>
      </c>
      <c r="AE66" s="8">
        <v>10279.684800000001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45750</v>
      </c>
      <c r="AK66" s="3">
        <v>45746</v>
      </c>
      <c r="AL66" s="3">
        <v>45739</v>
      </c>
      <c r="AM66" s="3">
        <v>45747</v>
      </c>
      <c r="AN66" s="3">
        <v>45748</v>
      </c>
      <c r="AO66" s="3">
        <v>45749</v>
      </c>
      <c r="AP66" s="3">
        <v>45745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776.68729599999983</v>
      </c>
    </row>
    <row r="67" spans="1:56" ht="28.5" customHeight="1" x14ac:dyDescent="0.45">
      <c r="A67" s="3">
        <v>45674</v>
      </c>
      <c r="B67" s="14" t="s">
        <v>373</v>
      </c>
      <c r="C67" s="9" t="s">
        <v>152</v>
      </c>
      <c r="D67" s="13" t="s">
        <v>162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254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45750</v>
      </c>
      <c r="U67" s="11">
        <v>811</v>
      </c>
      <c r="V67" s="10">
        <v>0</v>
      </c>
      <c r="W67" s="10">
        <v>811</v>
      </c>
      <c r="X67" s="10">
        <v>0</v>
      </c>
      <c r="Y67" s="10">
        <v>851.55000000000007</v>
      </c>
      <c r="Z67" s="9" t="s">
        <v>81</v>
      </c>
      <c r="AA67" s="8">
        <v>849.72525000000007</v>
      </c>
      <c r="AB67" s="8">
        <v>0</v>
      </c>
      <c r="AC67" s="8">
        <v>849.72525000000007</v>
      </c>
      <c r="AD67" s="8">
        <v>0</v>
      </c>
      <c r="AE67" s="8">
        <v>849.72525000000007</v>
      </c>
      <c r="AF67" s="8" t="s">
        <v>302</v>
      </c>
      <c r="AG67" s="1" t="s">
        <v>123</v>
      </c>
      <c r="AH67" s="1" t="s">
        <v>75</v>
      </c>
      <c r="AI67" s="1">
        <v>4</v>
      </c>
      <c r="AJ67" s="3">
        <v>45750</v>
      </c>
      <c r="AK67" s="3">
        <v>45746</v>
      </c>
      <c r="AL67" s="3">
        <v>45739</v>
      </c>
      <c r="AM67" s="3">
        <v>45747</v>
      </c>
      <c r="AN67" s="3">
        <v>45748</v>
      </c>
      <c r="AO67" s="3">
        <v>45749</v>
      </c>
      <c r="AP67" s="3">
        <v>45745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64.201463333333322</v>
      </c>
    </row>
    <row r="68" spans="1:56" ht="28.5" customHeight="1" x14ac:dyDescent="0.45">
      <c r="A68" s="3">
        <v>45721</v>
      </c>
      <c r="B68" s="14" t="s">
        <v>524</v>
      </c>
      <c r="C68" s="9" t="s">
        <v>152</v>
      </c>
      <c r="D68" s="13" t="s">
        <v>162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254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45750</v>
      </c>
      <c r="U68" s="11">
        <v>10320</v>
      </c>
      <c r="V68" s="10">
        <v>0</v>
      </c>
      <c r="W68" s="10">
        <v>10320</v>
      </c>
      <c r="X68" s="10">
        <v>0</v>
      </c>
      <c r="Y68" s="10">
        <v>10836</v>
      </c>
      <c r="Z68" s="9" t="s">
        <v>81</v>
      </c>
      <c r="AA68" s="8">
        <v>10812.78</v>
      </c>
      <c r="AB68" s="8">
        <v>0</v>
      </c>
      <c r="AC68" s="8">
        <v>10812.78</v>
      </c>
      <c r="AD68" s="8">
        <v>0</v>
      </c>
      <c r="AE68" s="8">
        <v>10812.78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45750</v>
      </c>
      <c r="AK68" s="3">
        <v>45746</v>
      </c>
      <c r="AL68" s="3">
        <v>45739</v>
      </c>
      <c r="AM68" s="3">
        <v>45747</v>
      </c>
      <c r="AN68" s="3">
        <v>45748</v>
      </c>
      <c r="AO68" s="3">
        <v>45749</v>
      </c>
      <c r="AP68" s="3">
        <v>45745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816.96559999999988</v>
      </c>
    </row>
    <row r="69" spans="1:56" ht="28.5" customHeight="1" x14ac:dyDescent="0.45">
      <c r="A69" s="3">
        <v>45721</v>
      </c>
      <c r="B69" s="14" t="s">
        <v>526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254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45750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20955</v>
      </c>
      <c r="AB69" s="8">
        <v>0</v>
      </c>
      <c r="AC69" s="8">
        <v>20955</v>
      </c>
      <c r="AD69" s="8">
        <v>0</v>
      </c>
      <c r="AE69" s="8">
        <v>20955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45750</v>
      </c>
      <c r="AK69" s="3">
        <v>45746</v>
      </c>
      <c r="AL69" s="3">
        <v>45739</v>
      </c>
      <c r="AM69" s="3">
        <v>45747</v>
      </c>
      <c r="AN69" s="3">
        <v>45748</v>
      </c>
      <c r="AO69" s="3">
        <v>45749</v>
      </c>
      <c r="AP69" s="3">
        <v>45745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1583.2666666666664</v>
      </c>
    </row>
    <row r="70" spans="1:56" ht="28.5" customHeight="1" x14ac:dyDescent="0.45">
      <c r="A70" s="3">
        <v>45738</v>
      </c>
      <c r="B70" s="14" t="s">
        <v>694</v>
      </c>
      <c r="C70" s="9" t="s">
        <v>111</v>
      </c>
      <c r="D70" s="13" t="s">
        <v>695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45751</v>
      </c>
      <c r="AK70" s="3">
        <v>45747</v>
      </c>
      <c r="AL70" s="3">
        <v>45740</v>
      </c>
      <c r="AM70" s="3">
        <v>45748</v>
      </c>
      <c r="AN70" s="3">
        <v>45749</v>
      </c>
      <c r="AO70" s="3">
        <v>45750</v>
      </c>
      <c r="AP70" s="3">
        <v>45746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45738</v>
      </c>
      <c r="B71" s="14" t="s">
        <v>720</v>
      </c>
      <c r="C71" s="9" t="s">
        <v>111</v>
      </c>
      <c r="D71" s="13" t="s">
        <v>696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45751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45751</v>
      </c>
      <c r="AK71" s="3">
        <v>45747</v>
      </c>
      <c r="AL71" s="3">
        <v>45740</v>
      </c>
      <c r="AM71" s="3">
        <v>45748</v>
      </c>
      <c r="AN71" s="3">
        <v>45749</v>
      </c>
      <c r="AO71" s="3">
        <v>45750</v>
      </c>
      <c r="AP71" s="3">
        <v>45746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45706</v>
      </c>
      <c r="B72" s="14" t="s">
        <v>430</v>
      </c>
      <c r="C72" s="9" t="s">
        <v>111</v>
      </c>
      <c r="D72" s="13" t="s">
        <v>431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45754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45754</v>
      </c>
      <c r="AK72" s="3">
        <v>45750</v>
      </c>
      <c r="AL72" s="3">
        <v>45743</v>
      </c>
      <c r="AM72" s="3">
        <v>45751</v>
      </c>
      <c r="AN72" s="3">
        <v>45752</v>
      </c>
      <c r="AO72" s="3">
        <v>45753</v>
      </c>
      <c r="AP72" s="3">
        <v>45749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8.5" customHeight="1" x14ac:dyDescent="0.45">
      <c r="A73" s="3">
        <v>45734</v>
      </c>
      <c r="B73" s="14" t="s">
        <v>664</v>
      </c>
      <c r="C73" s="9" t="s">
        <v>155</v>
      </c>
      <c r="D73" s="13" t="s">
        <v>651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619</v>
      </c>
      <c r="AG73" s="1" t="s">
        <v>123</v>
      </c>
      <c r="AH73" s="1" t="s">
        <v>75</v>
      </c>
      <c r="AI73" s="1">
        <v>4</v>
      </c>
      <c r="AJ73" s="3">
        <v>45757</v>
      </c>
      <c r="AK73" s="3">
        <v>45753</v>
      </c>
      <c r="AL73" s="3">
        <v>45746</v>
      </c>
      <c r="AM73" s="3">
        <v>45754</v>
      </c>
      <c r="AN73" s="3">
        <v>45755</v>
      </c>
      <c r="AO73" s="3">
        <v>45756</v>
      </c>
      <c r="AP73" s="3">
        <v>45752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45734</v>
      </c>
      <c r="B74" s="14" t="s">
        <v>664</v>
      </c>
      <c r="C74" s="9" t="s">
        <v>155</v>
      </c>
      <c r="D74" s="13" t="s">
        <v>653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619</v>
      </c>
      <c r="AG74" s="1" t="s">
        <v>123</v>
      </c>
      <c r="AH74" s="1" t="s">
        <v>75</v>
      </c>
      <c r="AI74" s="1">
        <v>4</v>
      </c>
      <c r="AJ74" s="3">
        <v>45757</v>
      </c>
      <c r="AK74" s="3">
        <v>45753</v>
      </c>
      <c r="AL74" s="3">
        <v>45746</v>
      </c>
      <c r="AM74" s="3">
        <v>45754</v>
      </c>
      <c r="AN74" s="3">
        <v>45755</v>
      </c>
      <c r="AO74" s="3">
        <v>45756</v>
      </c>
      <c r="AP74" s="3">
        <v>45752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45734</v>
      </c>
      <c r="B75" s="14" t="s">
        <v>664</v>
      </c>
      <c r="C75" s="9" t="s">
        <v>155</v>
      </c>
      <c r="D75" s="13" t="s">
        <v>654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0</v>
      </c>
      <c r="AC75" s="8">
        <v>5378.4500000000007</v>
      </c>
      <c r="AD75" s="8">
        <v>0</v>
      </c>
      <c r="AE75" s="8">
        <v>5378.4500000000007</v>
      </c>
      <c r="AF75" s="8" t="s">
        <v>619</v>
      </c>
      <c r="AG75" s="1" t="s">
        <v>123</v>
      </c>
      <c r="AH75" s="1" t="s">
        <v>75</v>
      </c>
      <c r="AI75" s="1">
        <v>4</v>
      </c>
      <c r="AJ75" s="3">
        <v>45757</v>
      </c>
      <c r="AK75" s="3">
        <v>45753</v>
      </c>
      <c r="AL75" s="3">
        <v>45746</v>
      </c>
      <c r="AM75" s="3">
        <v>45754</v>
      </c>
      <c r="AN75" s="3">
        <v>45755</v>
      </c>
      <c r="AO75" s="3">
        <v>45756</v>
      </c>
      <c r="AP75" s="3">
        <v>45752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406.37177777777782</v>
      </c>
    </row>
    <row r="76" spans="1:56" ht="28.5" customHeight="1" x14ac:dyDescent="0.45">
      <c r="A76" s="3">
        <v>45734</v>
      </c>
      <c r="B76" s="14" t="s">
        <v>701</v>
      </c>
      <c r="C76" s="9" t="s">
        <v>155</v>
      </c>
      <c r="D76" s="13" t="s">
        <v>680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 t="s">
        <v>619</v>
      </c>
      <c r="AG76" s="1" t="s">
        <v>123</v>
      </c>
      <c r="AH76" s="1" t="s">
        <v>75</v>
      </c>
      <c r="AI76" s="1">
        <v>4</v>
      </c>
      <c r="AJ76" s="3">
        <v>45757</v>
      </c>
      <c r="AK76" s="3">
        <v>45753</v>
      </c>
      <c r="AL76" s="3">
        <v>45746</v>
      </c>
      <c r="AM76" s="3">
        <v>45754</v>
      </c>
      <c r="AN76" s="3">
        <v>45755</v>
      </c>
      <c r="AO76" s="3">
        <v>45756</v>
      </c>
      <c r="AP76" s="3">
        <v>45752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8.5" customHeight="1" x14ac:dyDescent="0.45">
      <c r="A77" s="3">
        <v>45740</v>
      </c>
      <c r="B77" s="14" t="s">
        <v>692</v>
      </c>
      <c r="C77" s="9" t="s">
        <v>111</v>
      </c>
      <c r="D77" s="13" t="s">
        <v>702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8.5" customHeight="1" x14ac:dyDescent="0.45">
      <c r="A78" s="3">
        <v>45741</v>
      </c>
      <c r="B78" s="14" t="s">
        <v>735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8.5" customHeight="1" x14ac:dyDescent="0.45">
      <c r="A79" s="3">
        <v>45741</v>
      </c>
      <c r="B79" s="14" t="s">
        <v>736</v>
      </c>
      <c r="C79" s="9" t="s">
        <v>111</v>
      </c>
      <c r="D79" s="13" t="s">
        <v>697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737</v>
      </c>
      <c r="C80" s="9" t="s">
        <v>111</v>
      </c>
      <c r="D80" s="13" t="s">
        <v>698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738</v>
      </c>
      <c r="C81" s="9" t="s">
        <v>111</v>
      </c>
      <c r="D81" s="13" t="s">
        <v>699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 t="s">
        <v>146</v>
      </c>
      <c r="B82" s="14" t="s">
        <v>146</v>
      </c>
      <c r="C82" s="9" t="s">
        <v>155</v>
      </c>
      <c r="D82" s="13" t="s">
        <v>652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619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703</v>
      </c>
      <c r="C83" s="9" t="s">
        <v>80</v>
      </c>
      <c r="D83" s="13" t="s">
        <v>345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715</v>
      </c>
      <c r="C84" s="9" t="s">
        <v>80</v>
      </c>
      <c r="D84" s="13" t="s">
        <v>399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140000</v>
      </c>
      <c r="V85" s="10">
        <v>0</v>
      </c>
      <c r="W85" s="10">
        <v>140000</v>
      </c>
      <c r="X85" s="10">
        <v>0</v>
      </c>
      <c r="Y85" s="10">
        <v>147000</v>
      </c>
      <c r="Z85" s="9" t="s">
        <v>81</v>
      </c>
      <c r="AA85" s="8">
        <v>146685</v>
      </c>
      <c r="AB85" s="8">
        <v>0</v>
      </c>
      <c r="AC85" s="8">
        <v>146685</v>
      </c>
      <c r="AD85" s="8">
        <v>0</v>
      </c>
      <c r="AE85" s="8">
        <v>146685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11082.866666666665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429</v>
      </c>
      <c r="C87" s="9" t="s">
        <v>152</v>
      </c>
      <c r="D87" s="13" t="s">
        <v>244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519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512</v>
      </c>
      <c r="C89" s="9" t="s">
        <v>111</v>
      </c>
      <c r="D89" s="13" t="s">
        <v>494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513</v>
      </c>
      <c r="C90" s="9" t="s">
        <v>111</v>
      </c>
      <c r="D90" s="13" t="s">
        <v>495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511</v>
      </c>
      <c r="C91" s="9" t="s">
        <v>111</v>
      </c>
      <c r="D91" s="13" t="s">
        <v>496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514</v>
      </c>
      <c r="C92" s="9" t="s">
        <v>111</v>
      </c>
      <c r="D92" s="13" t="s">
        <v>499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456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381</v>
      </c>
      <c r="C94" s="9" t="s">
        <v>80</v>
      </c>
      <c r="D94" s="13" t="s">
        <v>378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428</v>
      </c>
      <c r="C95" s="9" t="s">
        <v>152</v>
      </c>
      <c r="D95" s="13" t="s">
        <v>210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453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375</v>
      </c>
      <c r="C96" s="9" t="s">
        <v>152</v>
      </c>
      <c r="D96" s="13" t="s">
        <v>365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452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247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250</v>
      </c>
      <c r="C98" s="9" t="s">
        <v>152</v>
      </c>
      <c r="D98" s="13" t="s">
        <v>243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249</v>
      </c>
      <c r="C99" s="9" t="s">
        <v>152</v>
      </c>
      <c r="D99" s="13" t="s">
        <v>228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206</v>
      </c>
      <c r="C100" s="9" t="s">
        <v>152</v>
      </c>
      <c r="D100" s="13" t="s">
        <v>204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206</v>
      </c>
      <c r="C101" s="9" t="s">
        <v>152</v>
      </c>
      <c r="D101" s="13" t="s">
        <v>205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288</v>
      </c>
      <c r="C102" s="9" t="s">
        <v>111</v>
      </c>
      <c r="D102" s="13" t="s">
        <v>289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261</v>
      </c>
      <c r="C105" s="9" t="s">
        <v>111</v>
      </c>
      <c r="D105" s="13" t="s">
        <v>262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212</v>
      </c>
      <c r="C106" s="9" t="s">
        <v>111</v>
      </c>
      <c r="D106" s="13" t="s">
        <v>213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353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216</v>
      </c>
      <c r="C107" s="9" t="s">
        <v>111</v>
      </c>
      <c r="D107" s="13" t="s">
        <v>215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223</v>
      </c>
      <c r="C108" s="9" t="s">
        <v>111</v>
      </c>
      <c r="D108" s="13" t="s">
        <v>224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355477.68630000006</v>
      </c>
      <c r="AB109" s="8">
        <v>434.81625000000008</v>
      </c>
      <c r="AC109" s="8">
        <v>355042.87005000014</v>
      </c>
      <c r="AD109" s="8">
        <v>434.81625000000008</v>
      </c>
      <c r="AE109" s="8">
        <v>355042.87005000014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45724</v>
      </c>
      <c r="B110" s="14" t="s">
        <v>600</v>
      </c>
      <c r="C110" s="9" t="s">
        <v>86</v>
      </c>
      <c r="D110" s="13" t="s">
        <v>537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234</v>
      </c>
      <c r="T110" s="12">
        <v>45747</v>
      </c>
      <c r="U110" s="11">
        <v>20000</v>
      </c>
      <c r="V110" s="10">
        <v>0</v>
      </c>
      <c r="W110" s="10">
        <v>20000</v>
      </c>
      <c r="X110" s="10">
        <v>20900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443</v>
      </c>
      <c r="AG110" s="1" t="s">
        <v>124</v>
      </c>
      <c r="AH110" s="1" t="s">
        <v>74</v>
      </c>
      <c r="AI110" s="1">
        <v>2</v>
      </c>
      <c r="AJ110" s="3">
        <v>45747</v>
      </c>
      <c r="AK110" s="3">
        <v>0</v>
      </c>
      <c r="AL110" s="3">
        <v>45738</v>
      </c>
      <c r="AM110" s="3">
        <v>45745</v>
      </c>
      <c r="AN110" s="3">
        <v>45746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45724</v>
      </c>
      <c r="B111" s="14" t="s">
        <v>601</v>
      </c>
      <c r="C111" s="9" t="s">
        <v>86</v>
      </c>
      <c r="D111" s="13" t="s">
        <v>270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234</v>
      </c>
      <c r="T111" s="12">
        <v>45747</v>
      </c>
      <c r="U111" s="11">
        <v>20000</v>
      </c>
      <c r="V111" s="10">
        <v>0</v>
      </c>
      <c r="W111" s="10">
        <v>20000</v>
      </c>
      <c r="X111" s="10">
        <v>20800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443</v>
      </c>
      <c r="AG111" s="1" t="s">
        <v>123</v>
      </c>
      <c r="AH111" s="1" t="s">
        <v>74</v>
      </c>
      <c r="AI111" s="1">
        <v>2</v>
      </c>
      <c r="AJ111" s="3">
        <v>45747</v>
      </c>
      <c r="AK111" s="3">
        <v>0</v>
      </c>
      <c r="AL111" s="3">
        <v>45738</v>
      </c>
      <c r="AM111" s="3">
        <v>45745</v>
      </c>
      <c r="AN111" s="3">
        <v>45746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45722</v>
      </c>
      <c r="B112" s="14" t="s">
        <v>539</v>
      </c>
      <c r="C112" s="9" t="s">
        <v>86</v>
      </c>
      <c r="D112" s="13" t="s">
        <v>326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234</v>
      </c>
      <c r="T112" s="12">
        <v>45747</v>
      </c>
      <c r="U112" s="11">
        <v>30000</v>
      </c>
      <c r="V112" s="10">
        <v>0</v>
      </c>
      <c r="W112" s="10">
        <v>30000</v>
      </c>
      <c r="X112" s="10">
        <v>30900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443</v>
      </c>
      <c r="AG112" s="1" t="s">
        <v>123</v>
      </c>
      <c r="AH112" s="1" t="s">
        <v>74</v>
      </c>
      <c r="AI112" s="1">
        <v>2</v>
      </c>
      <c r="AJ112" s="3">
        <v>45747</v>
      </c>
      <c r="AK112" s="3">
        <v>0</v>
      </c>
      <c r="AL112" s="3">
        <v>45738</v>
      </c>
      <c r="AM112" s="3">
        <v>45745</v>
      </c>
      <c r="AN112" s="3">
        <v>45746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45723</v>
      </c>
      <c r="B113" s="14" t="s">
        <v>561</v>
      </c>
      <c r="C113" s="9" t="s">
        <v>86</v>
      </c>
      <c r="D113" s="13" t="s">
        <v>442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45747</v>
      </c>
      <c r="U113" s="11">
        <v>40000</v>
      </c>
      <c r="V113" s="10">
        <v>0</v>
      </c>
      <c r="W113" s="10">
        <v>40000</v>
      </c>
      <c r="X113" s="10">
        <v>41600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443</v>
      </c>
      <c r="AG113" s="1" t="s">
        <v>123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602</v>
      </c>
      <c r="C114" s="9" t="s">
        <v>86</v>
      </c>
      <c r="D114" s="13" t="s">
        <v>333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334</v>
      </c>
      <c r="T114" s="12">
        <v>45748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4980</v>
      </c>
      <c r="AC114" s="8">
        <v>16533.800000000003</v>
      </c>
      <c r="AD114" s="8">
        <v>0</v>
      </c>
      <c r="AE114" s="8">
        <v>0</v>
      </c>
      <c r="AF114" s="8" t="s">
        <v>301</v>
      </c>
      <c r="AG114" s="1" t="s">
        <v>123</v>
      </c>
      <c r="AH114" s="1" t="s">
        <v>74</v>
      </c>
      <c r="AI114" s="1">
        <v>2</v>
      </c>
      <c r="AJ114" s="3">
        <v>45748</v>
      </c>
      <c r="AK114" s="3">
        <v>0</v>
      </c>
      <c r="AL114" s="3">
        <v>45739</v>
      </c>
      <c r="AM114" s="3">
        <v>45746</v>
      </c>
      <c r="AN114" s="3">
        <v>45747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1263.9171555555556</v>
      </c>
    </row>
    <row r="115" spans="1:56" ht="28.5" customHeight="1" x14ac:dyDescent="0.45">
      <c r="A115" s="3">
        <v>45731</v>
      </c>
      <c r="B115" s="14" t="s">
        <v>666</v>
      </c>
      <c r="C115" s="9" t="s">
        <v>86</v>
      </c>
      <c r="D115" s="13" t="s">
        <v>624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234</v>
      </c>
      <c r="T115" s="12">
        <v>45749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245</v>
      </c>
      <c r="AG115" s="1" t="s">
        <v>123</v>
      </c>
      <c r="AH115" s="1" t="s">
        <v>74</v>
      </c>
      <c r="AI115" s="1">
        <v>2</v>
      </c>
      <c r="AJ115" s="3">
        <v>45749</v>
      </c>
      <c r="AK115" s="3">
        <v>0</v>
      </c>
      <c r="AL115" s="3">
        <v>45740</v>
      </c>
      <c r="AM115" s="3">
        <v>45747</v>
      </c>
      <c r="AN115" s="3">
        <v>45748</v>
      </c>
      <c r="AO115" s="3">
        <v>45748</v>
      </c>
      <c r="AP115" s="3">
        <v>45744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45731</v>
      </c>
      <c r="B116" s="14" t="s">
        <v>667</v>
      </c>
      <c r="C116" s="9" t="s">
        <v>86</v>
      </c>
      <c r="D116" s="13" t="s">
        <v>628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234</v>
      </c>
      <c r="T116" s="12">
        <v>45749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245</v>
      </c>
      <c r="AG116" s="1" t="s">
        <v>123</v>
      </c>
      <c r="AH116" s="1" t="s">
        <v>74</v>
      </c>
      <c r="AI116" s="1">
        <v>2</v>
      </c>
      <c r="AJ116" s="3">
        <v>45749</v>
      </c>
      <c r="AK116" s="3">
        <v>0</v>
      </c>
      <c r="AL116" s="3">
        <v>45740</v>
      </c>
      <c r="AM116" s="3">
        <v>45747</v>
      </c>
      <c r="AN116" s="3">
        <v>45748</v>
      </c>
      <c r="AO116" s="3">
        <v>45748</v>
      </c>
      <c r="AP116" s="3">
        <v>45744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8.5" customHeight="1" x14ac:dyDescent="0.45">
      <c r="A117" s="3">
        <v>45731</v>
      </c>
      <c r="B117" s="14" t="s">
        <v>667</v>
      </c>
      <c r="C117" s="9" t="s">
        <v>86</v>
      </c>
      <c r="D117" s="13" t="s">
        <v>629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234</v>
      </c>
      <c r="T117" s="12">
        <v>45749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245</v>
      </c>
      <c r="AG117" s="1" t="s">
        <v>123</v>
      </c>
      <c r="AH117" s="1" t="s">
        <v>74</v>
      </c>
      <c r="AI117" s="1">
        <v>2</v>
      </c>
      <c r="AJ117" s="3">
        <v>45749</v>
      </c>
      <c r="AK117" s="3">
        <v>0</v>
      </c>
      <c r="AL117" s="3">
        <v>45740</v>
      </c>
      <c r="AM117" s="3">
        <v>45747</v>
      </c>
      <c r="AN117" s="3">
        <v>45748</v>
      </c>
      <c r="AO117" s="3">
        <v>45748</v>
      </c>
      <c r="AP117" s="3">
        <v>45744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45731</v>
      </c>
      <c r="B118" s="14" t="s">
        <v>668</v>
      </c>
      <c r="C118" s="9" t="s">
        <v>86</v>
      </c>
      <c r="D118" s="13" t="s">
        <v>630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234</v>
      </c>
      <c r="T118" s="12">
        <v>45749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82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 t="s">
        <v>245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822.3052444444445</v>
      </c>
    </row>
    <row r="119" spans="1:56" ht="28.5" customHeight="1" x14ac:dyDescent="0.45">
      <c r="A119" s="3">
        <v>45724</v>
      </c>
      <c r="B119" s="14" t="s">
        <v>602</v>
      </c>
      <c r="C119" s="9" t="s">
        <v>86</v>
      </c>
      <c r="D119" s="13" t="s">
        <v>536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334</v>
      </c>
      <c r="T119" s="12">
        <v>45750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82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0</v>
      </c>
      <c r="AF119" s="8" t="s">
        <v>301</v>
      </c>
      <c r="AG119" s="1" t="s">
        <v>123</v>
      </c>
      <c r="AH119" s="1" t="s">
        <v>74</v>
      </c>
      <c r="AI119" s="1">
        <v>2</v>
      </c>
      <c r="AJ119" s="3">
        <v>45750</v>
      </c>
      <c r="AK119" s="3">
        <v>0</v>
      </c>
      <c r="AL119" s="3">
        <v>45741</v>
      </c>
      <c r="AM119" s="3">
        <v>45748</v>
      </c>
      <c r="AN119" s="3">
        <v>45749</v>
      </c>
      <c r="AO119" s="3">
        <v>45749</v>
      </c>
      <c r="AP119" s="3">
        <v>45745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822.3052444444445</v>
      </c>
    </row>
    <row r="120" spans="1:56" ht="28.5" customHeight="1" x14ac:dyDescent="0.45">
      <c r="A120" s="3">
        <v>45722</v>
      </c>
      <c r="B120" s="14" t="s">
        <v>540</v>
      </c>
      <c r="C120" s="9" t="s">
        <v>86</v>
      </c>
      <c r="D120" s="13" t="s">
        <v>326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45750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443</v>
      </c>
      <c r="AG120" s="1" t="s">
        <v>123</v>
      </c>
      <c r="AH120" s="1" t="s">
        <v>74</v>
      </c>
      <c r="AI120" s="1">
        <v>2</v>
      </c>
      <c r="AJ120" s="3">
        <v>45750</v>
      </c>
      <c r="AK120" s="3">
        <v>0</v>
      </c>
      <c r="AL120" s="3">
        <v>45741</v>
      </c>
      <c r="AM120" s="3">
        <v>45748</v>
      </c>
      <c r="AN120" s="3">
        <v>45749</v>
      </c>
      <c r="AO120" s="3">
        <v>45749</v>
      </c>
      <c r="AP120" s="3">
        <v>45745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45731</v>
      </c>
      <c r="B121" s="14" t="s">
        <v>669</v>
      </c>
      <c r="C121" s="9" t="s">
        <v>86</v>
      </c>
      <c r="D121" s="13" t="s">
        <v>626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45751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245</v>
      </c>
      <c r="AG121" s="1" t="s">
        <v>123</v>
      </c>
      <c r="AH121" s="1" t="s">
        <v>74</v>
      </c>
      <c r="AI121" s="1">
        <v>2</v>
      </c>
      <c r="AJ121" s="3">
        <v>45751</v>
      </c>
      <c r="AK121" s="3">
        <v>0</v>
      </c>
      <c r="AL121" s="3">
        <v>45742</v>
      </c>
      <c r="AM121" s="3">
        <v>45749</v>
      </c>
      <c r="AN121" s="3">
        <v>45750</v>
      </c>
      <c r="AO121" s="3">
        <v>45750</v>
      </c>
      <c r="AP121" s="3">
        <v>45746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45731</v>
      </c>
      <c r="B122" s="14" t="s">
        <v>670</v>
      </c>
      <c r="C122" s="9" t="s">
        <v>86</v>
      </c>
      <c r="D122" s="13" t="s">
        <v>632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45751</v>
      </c>
      <c r="U122" s="11">
        <v>15000</v>
      </c>
      <c r="V122" s="10">
        <v>0</v>
      </c>
      <c r="W122" s="10">
        <v>15000</v>
      </c>
      <c r="X122" s="10">
        <v>0</v>
      </c>
      <c r="Y122" s="10">
        <v>15750</v>
      </c>
      <c r="Z122" s="9" t="s">
        <v>82</v>
      </c>
      <c r="AA122" s="8">
        <v>16135.350000000002</v>
      </c>
      <c r="AB122" s="8">
        <v>0</v>
      </c>
      <c r="AC122" s="8">
        <v>16135.350000000002</v>
      </c>
      <c r="AD122" s="8">
        <v>0</v>
      </c>
      <c r="AE122" s="8">
        <v>0</v>
      </c>
      <c r="AF122" s="8" t="s">
        <v>245</v>
      </c>
      <c r="AG122" s="1" t="s">
        <v>123</v>
      </c>
      <c r="AH122" s="1" t="s">
        <v>74</v>
      </c>
      <c r="AI122" s="1">
        <v>2</v>
      </c>
      <c r="AJ122" s="3">
        <v>45751</v>
      </c>
      <c r="AK122" s="3">
        <v>0</v>
      </c>
      <c r="AL122" s="3">
        <v>45742</v>
      </c>
      <c r="AM122" s="3">
        <v>45749</v>
      </c>
      <c r="AN122" s="3">
        <v>45750</v>
      </c>
      <c r="AO122" s="3">
        <v>45750</v>
      </c>
      <c r="AP122" s="3">
        <v>45746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1233.4578666666669</v>
      </c>
    </row>
    <row r="123" spans="1:56" ht="28.5" customHeight="1" x14ac:dyDescent="0.45">
      <c r="A123" s="3">
        <v>45731</v>
      </c>
      <c r="B123" s="14" t="s">
        <v>671</v>
      </c>
      <c r="C123" s="9" t="s">
        <v>86</v>
      </c>
      <c r="D123" s="13" t="s">
        <v>634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45751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245</v>
      </c>
      <c r="AG123" s="1" t="s">
        <v>123</v>
      </c>
      <c r="AH123" s="1" t="s">
        <v>74</v>
      </c>
      <c r="AI123" s="1">
        <v>2</v>
      </c>
      <c r="AJ123" s="3">
        <v>45751</v>
      </c>
      <c r="AK123" s="3">
        <v>0</v>
      </c>
      <c r="AL123" s="3">
        <v>45742</v>
      </c>
      <c r="AM123" s="3">
        <v>45749</v>
      </c>
      <c r="AN123" s="3">
        <v>45750</v>
      </c>
      <c r="AO123" s="3">
        <v>45750</v>
      </c>
      <c r="AP123" s="3">
        <v>45746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603</v>
      </c>
      <c r="C124" s="9" t="s">
        <v>86</v>
      </c>
      <c r="D124" s="13" t="s">
        <v>472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234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443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603</v>
      </c>
      <c r="C125" s="9" t="s">
        <v>86</v>
      </c>
      <c r="D125" s="13" t="s">
        <v>541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234</v>
      </c>
      <c r="T125" s="12">
        <v>45751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443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8.5" customHeight="1" x14ac:dyDescent="0.45">
      <c r="A126" s="3">
        <v>45721</v>
      </c>
      <c r="B126" s="14" t="s">
        <v>529</v>
      </c>
      <c r="C126" s="9" t="s">
        <v>152</v>
      </c>
      <c r="D126" s="13" t="s">
        <v>296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45747</v>
      </c>
      <c r="U126" s="11">
        <v>10080</v>
      </c>
      <c r="V126" s="10">
        <v>0</v>
      </c>
      <c r="W126" s="10">
        <v>10080</v>
      </c>
      <c r="X126" s="10">
        <v>0</v>
      </c>
      <c r="Y126" s="10">
        <v>10584</v>
      </c>
      <c r="Z126" s="9" t="s">
        <v>82</v>
      </c>
      <c r="AA126" s="8">
        <v>10561.320000000002</v>
      </c>
      <c r="AB126" s="8">
        <v>0</v>
      </c>
      <c r="AC126" s="8">
        <v>10561.320000000002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807.35424000000012</v>
      </c>
    </row>
    <row r="127" spans="1:56" ht="28.5" customHeight="1" x14ac:dyDescent="0.45">
      <c r="A127" s="3">
        <v>45721</v>
      </c>
      <c r="B127" s="14" t="s">
        <v>530</v>
      </c>
      <c r="C127" s="9" t="s">
        <v>152</v>
      </c>
      <c r="D127" s="13" t="s">
        <v>292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45747</v>
      </c>
      <c r="U127" s="11">
        <v>10080</v>
      </c>
      <c r="V127" s="10">
        <v>0</v>
      </c>
      <c r="W127" s="10">
        <v>10080</v>
      </c>
      <c r="X127" s="10">
        <v>0</v>
      </c>
      <c r="Y127" s="10">
        <v>10584</v>
      </c>
      <c r="Z127" s="9" t="s">
        <v>82</v>
      </c>
      <c r="AA127" s="8">
        <v>10561.320000000002</v>
      </c>
      <c r="AB127" s="8">
        <v>0</v>
      </c>
      <c r="AC127" s="8">
        <v>10561.320000000002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74</v>
      </c>
      <c r="AI127" s="1">
        <v>2</v>
      </c>
      <c r="AJ127" s="3">
        <v>45747</v>
      </c>
      <c r="AK127" s="3">
        <v>0</v>
      </c>
      <c r="AL127" s="3">
        <v>45738</v>
      </c>
      <c r="AM127" s="3">
        <v>45745</v>
      </c>
      <c r="AN127" s="3">
        <v>45746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807.35424000000012</v>
      </c>
    </row>
    <row r="128" spans="1:56" ht="28.5" customHeight="1" x14ac:dyDescent="0.45">
      <c r="A128" s="3">
        <v>45722</v>
      </c>
      <c r="B128" s="14" t="s">
        <v>542</v>
      </c>
      <c r="C128" s="9" t="s">
        <v>86</v>
      </c>
      <c r="D128" s="13" t="s">
        <v>521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45754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443</v>
      </c>
      <c r="AG128" s="1" t="s">
        <v>123</v>
      </c>
      <c r="AH128" s="1" t="s">
        <v>74</v>
      </c>
      <c r="AI128" s="1">
        <v>2</v>
      </c>
      <c r="AJ128" s="3">
        <v>45754</v>
      </c>
      <c r="AK128" s="3">
        <v>0</v>
      </c>
      <c r="AL128" s="3">
        <v>45745</v>
      </c>
      <c r="AM128" s="3">
        <v>45752</v>
      </c>
      <c r="AN128" s="3">
        <v>45753</v>
      </c>
      <c r="AO128" s="3">
        <v>45753</v>
      </c>
      <c r="AP128" s="3">
        <v>45749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8.5" customHeight="1" x14ac:dyDescent="0.45">
      <c r="A129" s="3">
        <v>45737</v>
      </c>
      <c r="B129" s="14" t="s">
        <v>704</v>
      </c>
      <c r="C129" s="9" t="s">
        <v>73</v>
      </c>
      <c r="D129" s="13" t="s">
        <v>233</v>
      </c>
      <c r="E129" s="9">
        <v>20</v>
      </c>
      <c r="F129" s="9">
        <v>32</v>
      </c>
      <c r="G129" s="9" t="s">
        <v>60</v>
      </c>
      <c r="H129" s="9">
        <v>0</v>
      </c>
      <c r="I129" s="9">
        <v>72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157</v>
      </c>
      <c r="T129" s="12">
        <v>45752</v>
      </c>
      <c r="U129" s="11">
        <v>5000</v>
      </c>
      <c r="V129" s="10">
        <v>0</v>
      </c>
      <c r="W129" s="10">
        <v>5000</v>
      </c>
      <c r="X129" s="10">
        <v>5300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604</v>
      </c>
      <c r="C130" s="9" t="s">
        <v>86</v>
      </c>
      <c r="D130" s="13" t="s">
        <v>333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334</v>
      </c>
      <c r="T130" s="12">
        <v>45755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301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45724</v>
      </c>
      <c r="B131" s="14" t="s">
        <v>604</v>
      </c>
      <c r="C131" s="9" t="s">
        <v>86</v>
      </c>
      <c r="D131" s="13" t="s">
        <v>411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334</v>
      </c>
      <c r="T131" s="12">
        <v>45756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301</v>
      </c>
      <c r="AG131" s="1" t="s">
        <v>123</v>
      </c>
      <c r="AH131" s="1" t="s">
        <v>74</v>
      </c>
      <c r="AI131" s="1">
        <v>2</v>
      </c>
      <c r="AJ131" s="3">
        <v>45756</v>
      </c>
      <c r="AK131" s="3">
        <v>0</v>
      </c>
      <c r="AL131" s="3">
        <v>45747</v>
      </c>
      <c r="AM131" s="3">
        <v>45754</v>
      </c>
      <c r="AN131" s="3">
        <v>45755</v>
      </c>
      <c r="AO131" s="3">
        <v>45755</v>
      </c>
      <c r="AP131" s="3">
        <v>45751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670</v>
      </c>
      <c r="C132" s="9" t="s">
        <v>86</v>
      </c>
      <c r="D132" s="13" t="s">
        <v>631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245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45724</v>
      </c>
      <c r="B133" s="14" t="s">
        <v>605</v>
      </c>
      <c r="C133" s="9" t="s">
        <v>86</v>
      </c>
      <c r="D133" s="13" t="s">
        <v>536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45757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45722</v>
      </c>
      <c r="B134" s="14" t="s">
        <v>543</v>
      </c>
      <c r="C134" s="9" t="s">
        <v>86</v>
      </c>
      <c r="D134" s="13" t="s">
        <v>326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45768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443</v>
      </c>
      <c r="AG134" s="1" t="s">
        <v>123</v>
      </c>
      <c r="AH134" s="1" t="s">
        <v>74</v>
      </c>
      <c r="AI134" s="1">
        <v>2</v>
      </c>
      <c r="AJ134" s="3">
        <v>45768</v>
      </c>
      <c r="AK134" s="3">
        <v>0</v>
      </c>
      <c r="AL134" s="3">
        <v>45759</v>
      </c>
      <c r="AM134" s="3">
        <v>45766</v>
      </c>
      <c r="AN134" s="3">
        <v>45767</v>
      </c>
      <c r="AO134" s="3">
        <v>45767</v>
      </c>
      <c r="AP134" s="3">
        <v>45763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45723</v>
      </c>
      <c r="B135" s="14" t="s">
        <v>562</v>
      </c>
      <c r="C135" s="9" t="s">
        <v>86</v>
      </c>
      <c r="D135" s="13" t="s">
        <v>442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45755</v>
      </c>
      <c r="U135" s="11">
        <v>40000</v>
      </c>
      <c r="V135" s="10">
        <v>0</v>
      </c>
      <c r="W135" s="10">
        <v>40000</v>
      </c>
      <c r="X135" s="10">
        <v>0</v>
      </c>
      <c r="Y135" s="10">
        <v>42000</v>
      </c>
      <c r="Z135" s="9" t="s">
        <v>82</v>
      </c>
      <c r="AA135" s="8">
        <v>43027.600000000006</v>
      </c>
      <c r="AB135" s="8">
        <v>0</v>
      </c>
      <c r="AC135" s="8">
        <v>43027.600000000006</v>
      </c>
      <c r="AD135" s="8">
        <v>0</v>
      </c>
      <c r="AE135" s="8">
        <v>0</v>
      </c>
      <c r="AF135" s="8" t="s">
        <v>443</v>
      </c>
      <c r="AG135" s="1" t="s">
        <v>123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3289.220977777778</v>
      </c>
    </row>
    <row r="136" spans="1:56" ht="28.5" customHeight="1" x14ac:dyDescent="0.45">
      <c r="A136" s="3">
        <v>45724</v>
      </c>
      <c r="B136" s="14" t="s">
        <v>606</v>
      </c>
      <c r="C136" s="9" t="s">
        <v>86</v>
      </c>
      <c r="D136" s="13" t="s">
        <v>333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334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301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45728</v>
      </c>
      <c r="B137" s="14" t="s">
        <v>607</v>
      </c>
      <c r="C137" s="9" t="s">
        <v>86</v>
      </c>
      <c r="D137" s="13" t="s">
        <v>608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45770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245</v>
      </c>
      <c r="AG137" s="1" t="s">
        <v>123</v>
      </c>
      <c r="AH137" s="1" t="s">
        <v>74</v>
      </c>
      <c r="AI137" s="1">
        <v>2</v>
      </c>
      <c r="AJ137" s="3">
        <v>45770</v>
      </c>
      <c r="AK137" s="3">
        <v>0</v>
      </c>
      <c r="AL137" s="3">
        <v>45761</v>
      </c>
      <c r="AM137" s="3">
        <v>45768</v>
      </c>
      <c r="AN137" s="3">
        <v>45769</v>
      </c>
      <c r="AO137" s="3">
        <v>45769</v>
      </c>
      <c r="AP137" s="3">
        <v>45765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668</v>
      </c>
      <c r="C138" s="9" t="s">
        <v>86</v>
      </c>
      <c r="D138" s="13" t="s">
        <v>629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245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45724</v>
      </c>
      <c r="B139" s="14" t="s">
        <v>611</v>
      </c>
      <c r="C139" s="9" t="s">
        <v>86</v>
      </c>
      <c r="D139" s="13" t="s">
        <v>739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334</v>
      </c>
      <c r="T139" s="12">
        <v>45771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301</v>
      </c>
      <c r="AG139" s="1" t="s">
        <v>123</v>
      </c>
      <c r="AH139" s="1" t="s">
        <v>74</v>
      </c>
      <c r="AI139" s="1">
        <v>2</v>
      </c>
      <c r="AJ139" s="3">
        <v>45771</v>
      </c>
      <c r="AK139" s="3">
        <v>0</v>
      </c>
      <c r="AL139" s="3">
        <v>45762</v>
      </c>
      <c r="AM139" s="3">
        <v>45769</v>
      </c>
      <c r="AN139" s="3">
        <v>45770</v>
      </c>
      <c r="AO139" s="3">
        <v>45770</v>
      </c>
      <c r="AP139" s="3">
        <v>45766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611</v>
      </c>
      <c r="C140" s="9" t="s">
        <v>86</v>
      </c>
      <c r="D140" s="13" t="s">
        <v>536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334</v>
      </c>
      <c r="T140" s="12">
        <v>45771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301</v>
      </c>
      <c r="AG140" s="1" t="s">
        <v>123</v>
      </c>
      <c r="AH140" s="1" t="s">
        <v>74</v>
      </c>
      <c r="AI140" s="1">
        <v>2</v>
      </c>
      <c r="AJ140" s="3">
        <v>45771</v>
      </c>
      <c r="AK140" s="3">
        <v>0</v>
      </c>
      <c r="AL140" s="3">
        <v>45762</v>
      </c>
      <c r="AM140" s="3">
        <v>45769</v>
      </c>
      <c r="AN140" s="3">
        <v>45770</v>
      </c>
      <c r="AO140" s="3">
        <v>45770</v>
      </c>
      <c r="AP140" s="3">
        <v>45766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666</v>
      </c>
      <c r="C141" s="9" t="s">
        <v>86</v>
      </c>
      <c r="D141" s="13" t="s">
        <v>622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245</v>
      </c>
      <c r="AG141" s="1" t="s">
        <v>123</v>
      </c>
      <c r="AH141" s="1" t="s">
        <v>74</v>
      </c>
      <c r="AI141" s="1">
        <v>2</v>
      </c>
      <c r="AJ141" s="3">
        <v>45772</v>
      </c>
      <c r="AK141" s="3">
        <v>0</v>
      </c>
      <c r="AL141" s="3">
        <v>45763</v>
      </c>
      <c r="AM141" s="3">
        <v>45770</v>
      </c>
      <c r="AN141" s="3">
        <v>45771</v>
      </c>
      <c r="AO141" s="3">
        <v>45771</v>
      </c>
      <c r="AP141" s="3">
        <v>45767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45736</v>
      </c>
      <c r="B142" s="14" t="s">
        <v>705</v>
      </c>
      <c r="C142" s="9" t="s">
        <v>86</v>
      </c>
      <c r="D142" s="13" t="s">
        <v>316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234</v>
      </c>
      <c r="T142" s="12">
        <v>45759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82</v>
      </c>
      <c r="AA142" s="8">
        <v>16135.350000000002</v>
      </c>
      <c r="AB142" s="8">
        <v>0</v>
      </c>
      <c r="AC142" s="8">
        <v>16135.350000000002</v>
      </c>
      <c r="AD142" s="8">
        <v>0</v>
      </c>
      <c r="AE142" s="8">
        <v>0</v>
      </c>
      <c r="AF142" s="8" t="s">
        <v>317</v>
      </c>
      <c r="AG142" s="1" t="s">
        <v>123</v>
      </c>
      <c r="AH142" s="1" t="s">
        <v>74</v>
      </c>
      <c r="AI142" s="1">
        <v>2</v>
      </c>
      <c r="AJ142" s="3">
        <v>45759</v>
      </c>
      <c r="AK142" s="3">
        <v>0</v>
      </c>
      <c r="AL142" s="3">
        <v>45750</v>
      </c>
      <c r="AM142" s="3">
        <v>45757</v>
      </c>
      <c r="AN142" s="3">
        <v>45758</v>
      </c>
      <c r="AO142" s="3">
        <v>45758</v>
      </c>
      <c r="AP142" s="3">
        <v>45754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1233.4578666666669</v>
      </c>
    </row>
    <row r="143" spans="1:56" ht="28.5" customHeight="1" x14ac:dyDescent="0.45">
      <c r="A143" s="3">
        <v>45736</v>
      </c>
      <c r="B143" s="14" t="s">
        <v>705</v>
      </c>
      <c r="C143" s="9" t="s">
        <v>86</v>
      </c>
      <c r="D143" s="13" t="s">
        <v>319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45764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82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317</v>
      </c>
      <c r="AG143" s="1" t="s">
        <v>123</v>
      </c>
      <c r="AH143" s="1" t="s">
        <v>74</v>
      </c>
      <c r="AI143" s="1">
        <v>2</v>
      </c>
      <c r="AJ143" s="3">
        <v>45764</v>
      </c>
      <c r="AK143" s="3">
        <v>0</v>
      </c>
      <c r="AL143" s="3">
        <v>45755</v>
      </c>
      <c r="AM143" s="3">
        <v>45762</v>
      </c>
      <c r="AN143" s="3">
        <v>45763</v>
      </c>
      <c r="AO143" s="3">
        <v>45763</v>
      </c>
      <c r="AP143" s="3">
        <v>45759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1151.2273422222224</v>
      </c>
    </row>
    <row r="144" spans="1:56" ht="28.5" customHeight="1" x14ac:dyDescent="0.45">
      <c r="A144" s="3">
        <v>45736</v>
      </c>
      <c r="B144" s="14" t="s">
        <v>706</v>
      </c>
      <c r="C144" s="9" t="s">
        <v>86</v>
      </c>
      <c r="D144" s="13" t="s">
        <v>656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45757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317</v>
      </c>
      <c r="AG144" s="1" t="s">
        <v>123</v>
      </c>
      <c r="AH144" s="1" t="s">
        <v>74</v>
      </c>
      <c r="AI144" s="1">
        <v>2</v>
      </c>
      <c r="AJ144" s="3">
        <v>45757</v>
      </c>
      <c r="AK144" s="3">
        <v>0</v>
      </c>
      <c r="AL144" s="3">
        <v>45748</v>
      </c>
      <c r="AM144" s="3">
        <v>45755</v>
      </c>
      <c r="AN144" s="3">
        <v>45756</v>
      </c>
      <c r="AO144" s="3">
        <v>45756</v>
      </c>
      <c r="AP144" s="3">
        <v>45752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45736</v>
      </c>
      <c r="B145" s="14" t="s">
        <v>707</v>
      </c>
      <c r="C145" s="9" t="s">
        <v>86</v>
      </c>
      <c r="D145" s="13" t="s">
        <v>409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439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45743</v>
      </c>
      <c r="B146" s="14" t="s">
        <v>760</v>
      </c>
      <c r="C146" s="9" t="s">
        <v>86</v>
      </c>
      <c r="D146" s="13" t="s">
        <v>354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45772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439</v>
      </c>
      <c r="AG146" s="1" t="s">
        <v>123</v>
      </c>
      <c r="AH146" s="1" t="s">
        <v>74</v>
      </c>
      <c r="AI146" s="1">
        <v>2</v>
      </c>
      <c r="AJ146" s="3">
        <v>45772</v>
      </c>
      <c r="AK146" s="3">
        <v>0</v>
      </c>
      <c r="AL146" s="3">
        <v>45763</v>
      </c>
      <c r="AM146" s="3">
        <v>45770</v>
      </c>
      <c r="AN146" s="3">
        <v>45771</v>
      </c>
      <c r="AO146" s="3">
        <v>45771</v>
      </c>
      <c r="AP146" s="3">
        <v>45767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45743</v>
      </c>
      <c r="B147" s="14" t="s">
        <v>760</v>
      </c>
      <c r="C147" s="9" t="s">
        <v>86</v>
      </c>
      <c r="D147" s="13" t="s">
        <v>411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45776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439</v>
      </c>
      <c r="AG147" s="1" t="s">
        <v>61</v>
      </c>
      <c r="AH147" s="1" t="s">
        <v>74</v>
      </c>
      <c r="AI147" s="1">
        <v>2</v>
      </c>
      <c r="AJ147" s="3">
        <v>45776</v>
      </c>
      <c r="AK147" s="3">
        <v>0</v>
      </c>
      <c r="AL147" s="3">
        <v>45767</v>
      </c>
      <c r="AM147" s="3">
        <v>45774</v>
      </c>
      <c r="AN147" s="3">
        <v>45775</v>
      </c>
      <c r="AO147" s="3">
        <v>45775</v>
      </c>
      <c r="AP147" s="3">
        <v>45771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761</v>
      </c>
      <c r="C148" s="9" t="s">
        <v>86</v>
      </c>
      <c r="D148" s="13" t="s">
        <v>326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439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45743</v>
      </c>
      <c r="B149" s="14" t="s">
        <v>740</v>
      </c>
      <c r="C149" s="9" t="s">
        <v>86</v>
      </c>
      <c r="D149" s="13" t="s">
        <v>741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45757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245</v>
      </c>
      <c r="AG149" s="1" t="s">
        <v>123</v>
      </c>
      <c r="AH149" s="1" t="s">
        <v>74</v>
      </c>
      <c r="AI149" s="1">
        <v>2</v>
      </c>
      <c r="AJ149" s="3">
        <v>45757</v>
      </c>
      <c r="AK149" s="3">
        <v>0</v>
      </c>
      <c r="AL149" s="3">
        <v>45748</v>
      </c>
      <c r="AM149" s="3">
        <v>45755</v>
      </c>
      <c r="AN149" s="3">
        <v>45756</v>
      </c>
      <c r="AO149" s="3">
        <v>45756</v>
      </c>
      <c r="AP149" s="3">
        <v>45752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 t="s">
        <v>146</v>
      </c>
      <c r="B150" s="14" t="s">
        <v>146</v>
      </c>
      <c r="C150" s="9" t="s">
        <v>152</v>
      </c>
      <c r="D150" s="13" t="s">
        <v>61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45777</v>
      </c>
      <c r="U150" s="11">
        <v>160000</v>
      </c>
      <c r="V150" s="10">
        <v>0</v>
      </c>
      <c r="W150" s="10">
        <v>160000</v>
      </c>
      <c r="X150" s="10">
        <v>0</v>
      </c>
      <c r="Y150" s="10">
        <v>168000</v>
      </c>
      <c r="Z150" s="9" t="s">
        <v>82</v>
      </c>
      <c r="AA150" s="8">
        <v>167640</v>
      </c>
      <c r="AB150" s="8">
        <v>0</v>
      </c>
      <c r="AC150" s="8">
        <v>167640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12815.146666666666</v>
      </c>
    </row>
    <row r="151" spans="1:56" ht="28.5" customHeight="1" x14ac:dyDescent="0.45">
      <c r="A151" s="3">
        <v>45731</v>
      </c>
      <c r="B151" s="14" t="s">
        <v>672</v>
      </c>
      <c r="C151" s="9" t="s">
        <v>86</v>
      </c>
      <c r="D151" s="13" t="s">
        <v>621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245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673</v>
      </c>
      <c r="C152" s="9" t="s">
        <v>86</v>
      </c>
      <c r="D152" s="13" t="s">
        <v>626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245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674</v>
      </c>
      <c r="C153" s="9" t="s">
        <v>86</v>
      </c>
      <c r="D153" s="13" t="s">
        <v>632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234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245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673</v>
      </c>
      <c r="C154" s="9" t="s">
        <v>86</v>
      </c>
      <c r="D154" s="13" t="s">
        <v>627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245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45731</v>
      </c>
      <c r="B155" s="14" t="s">
        <v>674</v>
      </c>
      <c r="C155" s="9" t="s">
        <v>86</v>
      </c>
      <c r="D155" s="13" t="s">
        <v>633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45785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245</v>
      </c>
      <c r="AG155" s="1" t="s">
        <v>123</v>
      </c>
      <c r="AH155" s="1" t="s">
        <v>74</v>
      </c>
      <c r="AI155" s="1">
        <v>2</v>
      </c>
      <c r="AJ155" s="3">
        <v>45785</v>
      </c>
      <c r="AK155" s="3">
        <v>0</v>
      </c>
      <c r="AL155" s="3">
        <v>45776</v>
      </c>
      <c r="AM155" s="3">
        <v>45783</v>
      </c>
      <c r="AN155" s="3">
        <v>45784</v>
      </c>
      <c r="AO155" s="3">
        <v>45784</v>
      </c>
      <c r="AP155" s="3">
        <v>45780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45731</v>
      </c>
      <c r="B156" s="14" t="s">
        <v>669</v>
      </c>
      <c r="C156" s="9" t="s">
        <v>86</v>
      </c>
      <c r="D156" s="13" t="s">
        <v>625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245</v>
      </c>
      <c r="AG156" s="1" t="s">
        <v>123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45731</v>
      </c>
      <c r="B157" s="14" t="s">
        <v>672</v>
      </c>
      <c r="C157" s="9" t="s">
        <v>86</v>
      </c>
      <c r="D157" s="13" t="s">
        <v>623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245</v>
      </c>
      <c r="AG157" s="1" t="s">
        <v>122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45728</v>
      </c>
      <c r="B158" s="14" t="s">
        <v>609</v>
      </c>
      <c r="C158" s="9" t="s">
        <v>86</v>
      </c>
      <c r="D158" s="13" t="s">
        <v>610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245</v>
      </c>
      <c r="AG158" s="1" t="s">
        <v>122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45728</v>
      </c>
      <c r="B159" s="14" t="s">
        <v>609</v>
      </c>
      <c r="C159" s="9" t="s">
        <v>86</v>
      </c>
      <c r="D159" s="13" t="s">
        <v>252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245</v>
      </c>
      <c r="AG159" s="1" t="s">
        <v>122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876128.54999999993</v>
      </c>
      <c r="AB160" s="8">
        <v>4980</v>
      </c>
      <c r="AC160" s="8">
        <v>871148.54999999993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 t="s">
        <v>146</v>
      </c>
      <c r="B161" s="14" t="s">
        <v>146</v>
      </c>
      <c r="C161" s="9" t="s">
        <v>275</v>
      </c>
      <c r="D161" s="13" t="s">
        <v>277</v>
      </c>
      <c r="E161" s="9">
        <v>21</v>
      </c>
      <c r="F161" s="9">
        <v>34</v>
      </c>
      <c r="G161" s="9" t="s">
        <v>60</v>
      </c>
      <c r="H161" s="9">
        <v>0</v>
      </c>
      <c r="I161" s="9">
        <v>60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36</v>
      </c>
      <c r="O161" s="9">
        <v>40</v>
      </c>
      <c r="P161" s="10">
        <v>195.39367372799995</v>
      </c>
      <c r="Q161" s="10">
        <v>0</v>
      </c>
      <c r="R161" s="10">
        <v>195.39367372799995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140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45777</v>
      </c>
      <c r="AK161" s="3">
        <v>0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676.95127500000001</v>
      </c>
    </row>
    <row r="162" spans="1:56" ht="28.5" customHeight="1" x14ac:dyDescent="0.45">
      <c r="A162" s="3" t="s">
        <v>146</v>
      </c>
      <c r="B162" s="14" t="s">
        <v>146</v>
      </c>
      <c r="C162" s="9" t="s">
        <v>196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45777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140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3</v>
      </c>
      <c r="AJ162" s="3">
        <v>45777</v>
      </c>
      <c r="AK162" s="3">
        <v>0</v>
      </c>
      <c r="AL162" s="3">
        <v>0</v>
      </c>
      <c r="AM162" s="3">
        <v>0</v>
      </c>
      <c r="AN162" s="3">
        <v>0</v>
      </c>
      <c r="AO162" s="3">
        <v>45774</v>
      </c>
      <c r="AP162" s="3">
        <v>45772</v>
      </c>
      <c r="AQ162" s="3">
        <v>45775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8.5" customHeight="1" x14ac:dyDescent="0.45">
      <c r="A163" s="3" t="s">
        <v>146</v>
      </c>
      <c r="B163" s="14" t="s">
        <v>146</v>
      </c>
      <c r="C163" s="9" t="s">
        <v>196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140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45777</v>
      </c>
      <c r="AK163" s="3">
        <v>0</v>
      </c>
      <c r="AL163" s="3">
        <v>0</v>
      </c>
      <c r="AM163" s="3">
        <v>0</v>
      </c>
      <c r="AN163" s="3">
        <v>0</v>
      </c>
      <c r="AO163" s="3">
        <v>45775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1506.4549499999996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140</v>
      </c>
      <c r="AA164" s="8">
        <v>54063.899999999994</v>
      </c>
      <c r="AB164" s="8">
        <v>0</v>
      </c>
      <c r="AC164" s="8">
        <v>54063.899999999994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45736</v>
      </c>
      <c r="B165" s="14" t="s">
        <v>708</v>
      </c>
      <c r="C165" s="9" t="s">
        <v>80</v>
      </c>
      <c r="D165" s="13" t="s">
        <v>376</v>
      </c>
      <c r="E165" s="9">
        <v>21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>
        <v>22</v>
      </c>
      <c r="N165" s="9">
        <v>42</v>
      </c>
      <c r="O165" s="9">
        <v>40</v>
      </c>
      <c r="P165" s="10">
        <v>68.387785804799989</v>
      </c>
      <c r="Q165" s="10">
        <v>0</v>
      </c>
      <c r="R165" s="10">
        <v>68.387785804799989</v>
      </c>
      <c r="S165" s="9" t="s">
        <v>67</v>
      </c>
      <c r="T165" s="12">
        <v>45748</v>
      </c>
      <c r="U165" s="11">
        <v>3000</v>
      </c>
      <c r="V165" s="10">
        <v>0</v>
      </c>
      <c r="W165" s="10">
        <v>3000</v>
      </c>
      <c r="X165" s="10">
        <v>3510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45748</v>
      </c>
      <c r="AK165" s="3">
        <v>45744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45743</v>
      </c>
      <c r="AQ165" s="3">
        <v>45747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45736</v>
      </c>
      <c r="B166" s="14" t="s">
        <v>709</v>
      </c>
      <c r="C166" s="9" t="s">
        <v>80</v>
      </c>
      <c r="D166" s="13" t="s">
        <v>681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>
        <v>45748</v>
      </c>
      <c r="U166" s="11">
        <v>3000</v>
      </c>
      <c r="V166" s="10">
        <v>0</v>
      </c>
      <c r="W166" s="10">
        <v>3000</v>
      </c>
      <c r="X166" s="10">
        <v>3570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45748</v>
      </c>
      <c r="AK166" s="3">
        <v>45744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45743</v>
      </c>
      <c r="AQ166" s="3">
        <v>45747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45743</v>
      </c>
      <c r="B167" s="14" t="s">
        <v>742</v>
      </c>
      <c r="C167" s="9" t="s">
        <v>80</v>
      </c>
      <c r="D167" s="13" t="s">
        <v>729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>
        <v>45748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128</v>
      </c>
      <c r="AA167" s="8">
        <v>3310.89</v>
      </c>
      <c r="AB167" s="8">
        <v>3310.89</v>
      </c>
      <c r="AC167" s="8">
        <v>0</v>
      </c>
      <c r="AD167" s="8">
        <v>3310.89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45748</v>
      </c>
      <c r="AK167" s="3">
        <v>45744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45743</v>
      </c>
      <c r="AQ167" s="3">
        <v>45747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45740</v>
      </c>
      <c r="B168" s="14" t="s">
        <v>721</v>
      </c>
      <c r="C168" s="9" t="s">
        <v>355</v>
      </c>
      <c r="D168" s="13" t="s">
        <v>716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128</v>
      </c>
      <c r="AA168" s="8">
        <v>5378.4500000000007</v>
      </c>
      <c r="AB168" s="8">
        <v>5378.4500000000007</v>
      </c>
      <c r="AC168" s="8">
        <v>0</v>
      </c>
      <c r="AD168" s="8">
        <v>5378.4500000000007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45752</v>
      </c>
      <c r="AK168" s="3">
        <v>45748</v>
      </c>
      <c r="AL168" s="3">
        <v>45742</v>
      </c>
      <c r="AM168" s="3">
        <v>45749</v>
      </c>
      <c r="AN168" s="3">
        <v>45750</v>
      </c>
      <c r="AO168" s="3">
        <v>45750</v>
      </c>
      <c r="AP168" s="3">
        <v>45747</v>
      </c>
      <c r="AQ168" s="3">
        <v>45751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45693</v>
      </c>
      <c r="B169" s="14" t="s">
        <v>406</v>
      </c>
      <c r="C169" s="9" t="s">
        <v>111</v>
      </c>
      <c r="D169" s="13" t="s">
        <v>193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0.43312264343039991</v>
      </c>
      <c r="Q169" s="10">
        <v>0</v>
      </c>
      <c r="R169" s="10">
        <v>0.43312264343039991</v>
      </c>
      <c r="S169" s="9" t="s">
        <v>67</v>
      </c>
      <c r="T169" s="12">
        <v>45754</v>
      </c>
      <c r="U169" s="11">
        <v>5000</v>
      </c>
      <c r="V169" s="10">
        <v>4981</v>
      </c>
      <c r="W169" s="10">
        <v>19</v>
      </c>
      <c r="X169" s="10">
        <v>5398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45754</v>
      </c>
      <c r="AK169" s="3">
        <v>45750</v>
      </c>
      <c r="AL169" s="3">
        <v>45744</v>
      </c>
      <c r="AM169" s="3">
        <v>45751</v>
      </c>
      <c r="AN169" s="3">
        <v>45752</v>
      </c>
      <c r="AO169" s="3">
        <v>45752</v>
      </c>
      <c r="AP169" s="3">
        <v>45749</v>
      </c>
      <c r="AQ169" s="3">
        <v>45753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 t="s">
        <v>146</v>
      </c>
      <c r="B170" s="14" t="s">
        <v>146</v>
      </c>
      <c r="C170" s="9" t="s">
        <v>115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45777</v>
      </c>
      <c r="U170" s="11">
        <v>40000</v>
      </c>
      <c r="V170" s="10">
        <v>0</v>
      </c>
      <c r="W170" s="10">
        <v>40000</v>
      </c>
      <c r="X170" s="10">
        <v>0</v>
      </c>
      <c r="Y170" s="10">
        <v>42000</v>
      </c>
      <c r="Z170" s="9" t="s">
        <v>128</v>
      </c>
      <c r="AA170" s="8">
        <v>43027.600000000006</v>
      </c>
      <c r="AB170" s="8">
        <v>43027.600000000006</v>
      </c>
      <c r="AC170" s="8">
        <v>0</v>
      </c>
      <c r="AD170" s="8">
        <v>43027.600000000006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743</v>
      </c>
      <c r="C171" s="9" t="s">
        <v>208</v>
      </c>
      <c r="D171" s="13" t="s">
        <v>722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145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45741</v>
      </c>
      <c r="B172" s="14" t="s">
        <v>743</v>
      </c>
      <c r="C172" s="9" t="s">
        <v>208</v>
      </c>
      <c r="D172" s="13" t="s">
        <v>352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114</v>
      </c>
      <c r="T172" s="12">
        <v>45755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45755</v>
      </c>
      <c r="AK172" s="3">
        <v>45751</v>
      </c>
      <c r="AL172" s="3">
        <v>45745</v>
      </c>
      <c r="AM172" s="3">
        <v>45752</v>
      </c>
      <c r="AN172" s="3">
        <v>45753</v>
      </c>
      <c r="AO172" s="3">
        <v>45753</v>
      </c>
      <c r="AP172" s="3">
        <v>45750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45741</v>
      </c>
      <c r="B173" s="14" t="s">
        <v>744</v>
      </c>
      <c r="C173" s="9" t="s">
        <v>208</v>
      </c>
      <c r="D173" s="13" t="s">
        <v>745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114</v>
      </c>
      <c r="T173" s="12">
        <v>45755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128</v>
      </c>
      <c r="AA173" s="8">
        <v>5378.4500000000007</v>
      </c>
      <c r="AB173" s="8">
        <v>5378.4500000000007</v>
      </c>
      <c r="AC173" s="8">
        <v>0</v>
      </c>
      <c r="AD173" s="8">
        <v>5378.4500000000007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45755</v>
      </c>
      <c r="AK173" s="3">
        <v>45751</v>
      </c>
      <c r="AL173" s="3">
        <v>45745</v>
      </c>
      <c r="AM173" s="3">
        <v>45752</v>
      </c>
      <c r="AN173" s="3">
        <v>45753</v>
      </c>
      <c r="AO173" s="3">
        <v>45753</v>
      </c>
      <c r="AP173" s="3">
        <v>45750</v>
      </c>
      <c r="AQ173" s="3">
        <v>45754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744</v>
      </c>
      <c r="C174" s="9" t="s">
        <v>208</v>
      </c>
      <c r="D174" s="13" t="s">
        <v>328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746</v>
      </c>
      <c r="C175" s="9" t="s">
        <v>208</v>
      </c>
      <c r="D175" s="13" t="s">
        <v>724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746</v>
      </c>
      <c r="C176" s="9" t="s">
        <v>208</v>
      </c>
      <c r="D176" s="13" t="s">
        <v>725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 t="s">
        <v>146</v>
      </c>
      <c r="B177" s="14" t="s">
        <v>146</v>
      </c>
      <c r="C177" s="9" t="s">
        <v>113</v>
      </c>
      <c r="D177" s="13" t="s">
        <v>160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128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1547.1290706666666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111</v>
      </c>
      <c r="D178" s="13" t="s">
        <v>61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42</v>
      </c>
      <c r="O178" s="9">
        <v>40</v>
      </c>
      <c r="P178" s="10">
        <v>227.95928601599996</v>
      </c>
      <c r="Q178" s="10">
        <v>0</v>
      </c>
      <c r="R178" s="10">
        <v>227.95928601599996</v>
      </c>
      <c r="S178" s="9" t="s">
        <v>67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128</v>
      </c>
      <c r="AA178" s="8">
        <v>11595.1</v>
      </c>
      <c r="AB178" s="8">
        <v>11595.1</v>
      </c>
      <c r="AC178" s="8">
        <v>0</v>
      </c>
      <c r="AD178" s="8">
        <v>11595.1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272</v>
      </c>
      <c r="C179" s="9" t="s">
        <v>113</v>
      </c>
      <c r="D179" s="13" t="s">
        <v>160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336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45628</v>
      </c>
      <c r="B180" s="14" t="s">
        <v>265</v>
      </c>
      <c r="C180" s="9" t="s">
        <v>113</v>
      </c>
      <c r="D180" s="13" t="s">
        <v>160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16000</v>
      </c>
      <c r="V180" s="10">
        <v>1759</v>
      </c>
      <c r="W180" s="10">
        <v>14241</v>
      </c>
      <c r="X180" s="10">
        <v>0</v>
      </c>
      <c r="Y180" s="10">
        <v>14953.050000000001</v>
      </c>
      <c r="Z180" s="9" t="s">
        <v>128</v>
      </c>
      <c r="AA180" s="8">
        <v>15318.901290000002</v>
      </c>
      <c r="AB180" s="8">
        <v>15318.901290000002</v>
      </c>
      <c r="AC180" s="8">
        <v>0</v>
      </c>
      <c r="AD180" s="8">
        <v>15318.901290000002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335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273</v>
      </c>
      <c r="C181" s="9" t="s">
        <v>113</v>
      </c>
      <c r="D181" s="13" t="s">
        <v>160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337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45693</v>
      </c>
      <c r="B182" s="14" t="s">
        <v>405</v>
      </c>
      <c r="C182" s="9" t="s">
        <v>111</v>
      </c>
      <c r="D182" s="13" t="s">
        <v>402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128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45693</v>
      </c>
      <c r="B183" s="14" t="s">
        <v>406</v>
      </c>
      <c r="C183" s="9" t="s">
        <v>111</v>
      </c>
      <c r="D183" s="13" t="s">
        <v>193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5797.55</v>
      </c>
      <c r="AB183" s="8">
        <v>5797.55</v>
      </c>
      <c r="AC183" s="8">
        <v>0</v>
      </c>
      <c r="AD183" s="8">
        <v>5797.55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45667</v>
      </c>
      <c r="B184" s="14" t="s">
        <v>347</v>
      </c>
      <c r="C184" s="9" t="s">
        <v>111</v>
      </c>
      <c r="D184" s="13" t="s">
        <v>341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86.841632767999982</v>
      </c>
      <c r="Q184" s="10">
        <v>0</v>
      </c>
      <c r="R184" s="10">
        <v>86.841632767999982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4000</v>
      </c>
      <c r="X184" s="10">
        <v>0</v>
      </c>
      <c r="Y184" s="10">
        <v>4200</v>
      </c>
      <c r="Z184" s="9" t="s">
        <v>128</v>
      </c>
      <c r="AA184" s="8">
        <v>4414.5199999999995</v>
      </c>
      <c r="AB184" s="8">
        <v>4414.5199999999995</v>
      </c>
      <c r="AC184" s="8">
        <v>0</v>
      </c>
      <c r="AD184" s="8">
        <v>4414.5199999999995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160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10756.900000000001</v>
      </c>
      <c r="AB185" s="8">
        <v>10756.900000000001</v>
      </c>
      <c r="AC185" s="8">
        <v>0</v>
      </c>
      <c r="AD185" s="8">
        <v>10756.900000000001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45548</v>
      </c>
      <c r="B186" s="14" t="s">
        <v>217</v>
      </c>
      <c r="C186" s="9" t="s">
        <v>111</v>
      </c>
      <c r="D186" s="13" t="s">
        <v>211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11036.3</v>
      </c>
      <c r="AC186" s="8">
        <v>0</v>
      </c>
      <c r="AD186" s="8">
        <v>11036.3</v>
      </c>
      <c r="AE186" s="8">
        <v>0</v>
      </c>
      <c r="AF186" s="8">
        <v>0</v>
      </c>
      <c r="AG186" s="1" t="s">
        <v>126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45066</v>
      </c>
      <c r="B187" s="14" t="s">
        <v>136</v>
      </c>
      <c r="C187" s="9" t="s">
        <v>80</v>
      </c>
      <c r="D187" s="13" t="s">
        <v>135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207671.83128999997</v>
      </c>
      <c r="AB188" s="8">
        <v>186158.03128999998</v>
      </c>
      <c r="AC188" s="8">
        <v>21513.800000000003</v>
      </c>
      <c r="AD188" s="8">
        <v>186158.03128999998</v>
      </c>
      <c r="AE188" s="8">
        <v>21513.800000000003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8.5" customHeight="1" x14ac:dyDescent="0.45">
      <c r="A189" s="3">
        <v>45720</v>
      </c>
      <c r="B189" s="14" t="s">
        <v>516</v>
      </c>
      <c r="C189" s="9" t="s">
        <v>502</v>
      </c>
      <c r="D189" s="13" t="s">
        <v>503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377</v>
      </c>
      <c r="T189" s="12">
        <v>45746</v>
      </c>
      <c r="U189" s="11">
        <v>300000</v>
      </c>
      <c r="V189" s="10">
        <v>219310</v>
      </c>
      <c r="W189" s="10">
        <v>80690</v>
      </c>
      <c r="X189" s="10">
        <v>268410</v>
      </c>
      <c r="Y189" s="10">
        <v>33169.5</v>
      </c>
      <c r="Z189" s="9" t="s">
        <v>419</v>
      </c>
      <c r="AA189" s="8">
        <v>32899.831964999998</v>
      </c>
      <c r="AB189" s="8">
        <v>32899.831964999998</v>
      </c>
      <c r="AC189" s="8">
        <v>0</v>
      </c>
      <c r="AD189" s="8">
        <v>32899.831964999998</v>
      </c>
      <c r="AE189" s="8">
        <v>0</v>
      </c>
      <c r="AF189" s="8">
        <v>0</v>
      </c>
      <c r="AG189" s="1" t="s">
        <v>124</v>
      </c>
      <c r="AH189" s="1" t="s">
        <v>68</v>
      </c>
      <c r="AI189" s="1">
        <v>4</v>
      </c>
      <c r="AJ189" s="3">
        <v>45746</v>
      </c>
      <c r="AK189" s="3">
        <v>45742</v>
      </c>
      <c r="AL189" s="3">
        <v>45736</v>
      </c>
      <c r="AM189" s="3">
        <v>45743</v>
      </c>
      <c r="AN189" s="3">
        <v>45744</v>
      </c>
      <c r="AO189" s="3">
        <v>45744</v>
      </c>
      <c r="AP189" s="3">
        <v>45741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422</v>
      </c>
      <c r="BD189" s="56">
        <v>0</v>
      </c>
    </row>
    <row r="190" spans="1:56" ht="28.5" customHeight="1" x14ac:dyDescent="0.45">
      <c r="A190" s="3">
        <v>45720</v>
      </c>
      <c r="B190" s="14" t="s">
        <v>516</v>
      </c>
      <c r="C190" s="9" t="s">
        <v>502</v>
      </c>
      <c r="D190" s="13" t="s">
        <v>503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377</v>
      </c>
      <c r="T190" s="12">
        <v>45800</v>
      </c>
      <c r="U190" s="11">
        <v>3700000</v>
      </c>
      <c r="V190" s="10">
        <v>0</v>
      </c>
      <c r="W190" s="10">
        <v>3700000</v>
      </c>
      <c r="X190" s="10">
        <v>0</v>
      </c>
      <c r="Y190" s="10">
        <v>3885000</v>
      </c>
      <c r="Z190" s="9" t="s">
        <v>419</v>
      </c>
      <c r="AA190" s="8">
        <v>3669919.0000000005</v>
      </c>
      <c r="AB190" s="8">
        <v>37911</v>
      </c>
      <c r="AC190" s="8">
        <v>3632008.0000000005</v>
      </c>
      <c r="AD190" s="8">
        <v>0</v>
      </c>
      <c r="AE190" s="8">
        <v>3669919.0000000005</v>
      </c>
      <c r="AF190" s="8">
        <v>0</v>
      </c>
      <c r="AG190" s="1" t="s">
        <v>124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422</v>
      </c>
      <c r="BD190" s="56">
        <v>388067.94810666679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21.6</v>
      </c>
      <c r="F191" s="9">
        <v>34</v>
      </c>
      <c r="G191" s="9">
        <v>0</v>
      </c>
      <c r="H191" s="9">
        <v>0</v>
      </c>
      <c r="I191" s="9">
        <v>97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419</v>
      </c>
      <c r="AA191" s="8">
        <v>3702818.8319650004</v>
      </c>
      <c r="AB191" s="8">
        <v>70810.83196499999</v>
      </c>
      <c r="AC191" s="8">
        <v>3632008.0000000005</v>
      </c>
      <c r="AD191" s="8">
        <v>32899.831964999998</v>
      </c>
      <c r="AE191" s="8">
        <v>3669919.0000000005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422</v>
      </c>
      <c r="BD191" s="56">
        <v>0</v>
      </c>
    </row>
    <row r="192" spans="1:56" ht="28.5" customHeight="1" x14ac:dyDescent="0.45">
      <c r="A192" s="3">
        <v>45706</v>
      </c>
      <c r="B192" s="14" t="s">
        <v>532</v>
      </c>
      <c r="C192" s="9" t="s">
        <v>282</v>
      </c>
      <c r="D192" s="13" t="s">
        <v>283</v>
      </c>
      <c r="E192" s="9">
        <v>23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45747</v>
      </c>
      <c r="U192" s="11">
        <v>5000</v>
      </c>
      <c r="V192" s="10">
        <v>0</v>
      </c>
      <c r="W192" s="10">
        <v>5000</v>
      </c>
      <c r="X192" s="10">
        <v>5145</v>
      </c>
      <c r="Y192" s="10">
        <v>0</v>
      </c>
      <c r="Z192" s="9" t="s">
        <v>84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236</v>
      </c>
      <c r="AG192" s="1" t="s">
        <v>123</v>
      </c>
      <c r="AH192" s="1" t="s">
        <v>68</v>
      </c>
      <c r="AI192" s="1">
        <v>4</v>
      </c>
      <c r="AJ192" s="3">
        <v>45747</v>
      </c>
      <c r="AK192" s="3">
        <v>45743</v>
      </c>
      <c r="AL192" s="3">
        <v>45737</v>
      </c>
      <c r="AM192" s="3">
        <v>45744</v>
      </c>
      <c r="AN192" s="3">
        <v>45745</v>
      </c>
      <c r="AO192" s="3">
        <v>45745</v>
      </c>
      <c r="AP192" s="3">
        <v>45742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445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45723</v>
      </c>
      <c r="B193" s="14" t="s">
        <v>545</v>
      </c>
      <c r="C193" s="9" t="s">
        <v>282</v>
      </c>
      <c r="D193" s="13" t="s">
        <v>274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45747</v>
      </c>
      <c r="U193" s="11">
        <v>5000</v>
      </c>
      <c r="V193" s="10">
        <v>0</v>
      </c>
      <c r="W193" s="10">
        <v>5000</v>
      </c>
      <c r="X193" s="10">
        <v>4909</v>
      </c>
      <c r="Y193" s="10">
        <v>95.55</v>
      </c>
      <c r="Z193" s="9" t="s">
        <v>84</v>
      </c>
      <c r="AA193" s="8">
        <v>105.45184649999999</v>
      </c>
      <c r="AB193" s="8">
        <v>105.45184649999999</v>
      </c>
      <c r="AC193" s="8">
        <v>0</v>
      </c>
      <c r="AD193" s="8">
        <v>0</v>
      </c>
      <c r="AE193" s="8">
        <v>105.45184649999999</v>
      </c>
      <c r="AF193" s="8" t="s">
        <v>236</v>
      </c>
      <c r="AG193" s="1" t="s">
        <v>61</v>
      </c>
      <c r="AH193" s="1" t="s">
        <v>68</v>
      </c>
      <c r="AI193" s="1">
        <v>4</v>
      </c>
      <c r="AJ193" s="3">
        <v>45747</v>
      </c>
      <c r="AK193" s="3">
        <v>45743</v>
      </c>
      <c r="AL193" s="3">
        <v>45737</v>
      </c>
      <c r="AM193" s="3">
        <v>45744</v>
      </c>
      <c r="AN193" s="3">
        <v>45745</v>
      </c>
      <c r="AO193" s="3">
        <v>45745</v>
      </c>
      <c r="AP193" s="3">
        <v>45742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8.5" customHeight="1" x14ac:dyDescent="0.45">
      <c r="A194" s="3">
        <v>45740</v>
      </c>
      <c r="B194" s="14" t="s">
        <v>726</v>
      </c>
      <c r="C194" s="9" t="s">
        <v>710</v>
      </c>
      <c r="D194" s="13" t="s">
        <v>711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45751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8280</v>
      </c>
      <c r="AC194" s="8">
        <v>11557.400000000001</v>
      </c>
      <c r="AD194" s="8">
        <v>0</v>
      </c>
      <c r="AE194" s="8">
        <v>0</v>
      </c>
      <c r="AF194" s="8" t="s">
        <v>356</v>
      </c>
      <c r="AG194" s="1" t="s">
        <v>61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863.91564999999991</v>
      </c>
    </row>
    <row r="195" spans="1:56" ht="28.5" customHeight="1" x14ac:dyDescent="0.45">
      <c r="A195" s="3">
        <v>45743</v>
      </c>
      <c r="B195" s="14" t="s">
        <v>747</v>
      </c>
      <c r="C195" s="9" t="s">
        <v>207</v>
      </c>
      <c r="D195" s="13" t="s">
        <v>748</v>
      </c>
      <c r="E195" s="9">
        <v>23</v>
      </c>
      <c r="F195" s="9">
        <v>32</v>
      </c>
      <c r="G195" s="9" t="s">
        <v>60</v>
      </c>
      <c r="H195" s="9">
        <v>0</v>
      </c>
      <c r="I195" s="9">
        <v>64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35</v>
      </c>
      <c r="O195" s="9">
        <v>40</v>
      </c>
      <c r="P195" s="10">
        <v>103.61785728</v>
      </c>
      <c r="Q195" s="10">
        <v>0</v>
      </c>
      <c r="R195" s="10">
        <v>103.61785728</v>
      </c>
      <c r="S195" s="9" t="s">
        <v>71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4679.9500000000007</v>
      </c>
      <c r="AB195" s="8">
        <v>0</v>
      </c>
      <c r="AC195" s="8">
        <v>4679.9500000000007</v>
      </c>
      <c r="AD195" s="8">
        <v>0</v>
      </c>
      <c r="AE195" s="8">
        <v>0</v>
      </c>
      <c r="AF195" s="8" t="s">
        <v>356</v>
      </c>
      <c r="AG195" s="1" t="s">
        <v>61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749</v>
      </c>
      <c r="AZ195" s="2">
        <v>0</v>
      </c>
      <c r="BA195" s="2">
        <v>0</v>
      </c>
      <c r="BB195" s="2">
        <v>0</v>
      </c>
      <c r="BC195" s="1" t="s">
        <v>105</v>
      </c>
      <c r="BD195" s="56">
        <v>349.82626249999998</v>
      </c>
    </row>
    <row r="196" spans="1:56" ht="28.5" customHeight="1" x14ac:dyDescent="0.45">
      <c r="A196" s="3" t="s">
        <v>146</v>
      </c>
      <c r="B196" s="14" t="s">
        <v>146</v>
      </c>
      <c r="C196" s="9" t="s">
        <v>325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84</v>
      </c>
      <c r="AA196" s="8">
        <v>49593.500000000007</v>
      </c>
      <c r="AB196" s="8">
        <v>0</v>
      </c>
      <c r="AC196" s="8">
        <v>49593.500000000007</v>
      </c>
      <c r="AD196" s="8">
        <v>0</v>
      </c>
      <c r="AE196" s="8">
        <v>0</v>
      </c>
      <c r="AF196" s="8">
        <v>0</v>
      </c>
      <c r="AG196" s="1" t="s">
        <v>61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3707.1141250000001</v>
      </c>
    </row>
    <row r="197" spans="1:56" ht="28.5" customHeight="1" x14ac:dyDescent="0.45">
      <c r="A197" s="3" t="s">
        <v>146</v>
      </c>
      <c r="B197" s="14" t="s">
        <v>146</v>
      </c>
      <c r="C197" s="9" t="s">
        <v>349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9918.7000000000007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195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133</v>
      </c>
      <c r="T198" s="12">
        <v>45777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741.42282499999999</v>
      </c>
    </row>
    <row r="199" spans="1:56" ht="28.5" customHeight="1" x14ac:dyDescent="0.45">
      <c r="A199" s="3" t="s">
        <v>146</v>
      </c>
      <c r="B199" s="14" t="s">
        <v>146</v>
      </c>
      <c r="C199" s="9" t="s">
        <v>282</v>
      </c>
      <c r="D199" s="13" t="s">
        <v>61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9918.7000000000007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45777</v>
      </c>
      <c r="AK199" s="3">
        <v>45773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84</v>
      </c>
      <c r="AA200" s="8">
        <v>103972.4018465</v>
      </c>
      <c r="AB200" s="8">
        <v>8385.4518465000001</v>
      </c>
      <c r="AC200" s="8">
        <v>95586.95</v>
      </c>
      <c r="AD200" s="8">
        <v>0</v>
      </c>
      <c r="AE200" s="8">
        <v>19942.851846500002</v>
      </c>
      <c r="AF200" s="8" t="s">
        <v>58</v>
      </c>
      <c r="AG200" s="1" t="s">
        <v>122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45733</v>
      </c>
      <c r="B201" s="14" t="s">
        <v>641</v>
      </c>
      <c r="C201" s="9" t="s">
        <v>642</v>
      </c>
      <c r="D201" s="13" t="s">
        <v>643</v>
      </c>
      <c r="E201" s="9">
        <v>23</v>
      </c>
      <c r="F201" s="9">
        <v>34</v>
      </c>
      <c r="G201" s="9" t="s">
        <v>200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45747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202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201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34</v>
      </c>
      <c r="G202" s="9" t="s">
        <v>200</v>
      </c>
      <c r="H202" s="9">
        <v>0</v>
      </c>
      <c r="I202" s="9">
        <v>68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202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201</v>
      </c>
      <c r="BD202" s="56">
        <v>0</v>
      </c>
    </row>
    <row r="203" spans="1:56" ht="28.5" customHeight="1" x14ac:dyDescent="0.45">
      <c r="A203" s="3">
        <v>45729</v>
      </c>
      <c r="B203" s="14" t="s">
        <v>587</v>
      </c>
      <c r="C203" s="9" t="s">
        <v>588</v>
      </c>
      <c r="D203" s="13" t="s">
        <v>589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105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37</v>
      </c>
      <c r="O203" s="9">
        <v>70</v>
      </c>
      <c r="P203" s="10">
        <v>1.3801898589696</v>
      </c>
      <c r="Q203" s="10">
        <v>35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4964</v>
      </c>
      <c r="W203" s="10">
        <v>36</v>
      </c>
      <c r="X203" s="10">
        <v>5400</v>
      </c>
      <c r="Y203" s="10">
        <v>0</v>
      </c>
      <c r="Z203" s="9" t="s">
        <v>314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356</v>
      </c>
      <c r="AG203" s="1" t="s">
        <v>122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45746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590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254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314</v>
      </c>
      <c r="AA204" s="8">
        <v>1159.5100000000002</v>
      </c>
      <c r="AB204" s="8">
        <v>1159.5100000000002</v>
      </c>
      <c r="AC204" s="8">
        <v>0</v>
      </c>
      <c r="AD204" s="8">
        <v>0</v>
      </c>
      <c r="AE204" s="8">
        <v>1159.5100000000002</v>
      </c>
      <c r="AF204" s="8" t="s">
        <v>320</v>
      </c>
      <c r="AG204" s="1" t="s">
        <v>122</v>
      </c>
      <c r="AH204" s="1" t="s">
        <v>164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159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314</v>
      </c>
      <c r="AA205" s="8">
        <v>1159.5100000000002</v>
      </c>
      <c r="AB205" s="8">
        <v>1159.5100000000002</v>
      </c>
      <c r="AC205" s="8">
        <v>0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315</v>
      </c>
      <c r="BD205" s="56">
        <v>0</v>
      </c>
    </row>
    <row r="206" spans="1:56" ht="28.5" customHeight="1" x14ac:dyDescent="0.45">
      <c r="A206" s="3">
        <v>45601</v>
      </c>
      <c r="B206" s="14" t="s">
        <v>242</v>
      </c>
      <c r="C206" s="9" t="s">
        <v>94</v>
      </c>
      <c r="D206" s="13" t="s">
        <v>158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407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408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491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242</v>
      </c>
      <c r="C207" s="9" t="s">
        <v>94</v>
      </c>
      <c r="D207" s="13" t="s">
        <v>158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407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408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491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242</v>
      </c>
      <c r="C208" s="9" t="s">
        <v>94</v>
      </c>
      <c r="D208" s="13" t="s">
        <v>158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408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242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407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242</v>
      </c>
      <c r="C210" s="9" t="s">
        <v>94</v>
      </c>
      <c r="D210" s="13" t="s">
        <v>158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408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242</v>
      </c>
      <c r="C211" s="9" t="s">
        <v>94</v>
      </c>
      <c r="D211" s="13" t="s">
        <v>158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408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242</v>
      </c>
      <c r="C212" s="9" t="s">
        <v>94</v>
      </c>
      <c r="D212" s="13" t="s">
        <v>158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420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242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45737</v>
      </c>
      <c r="B215" s="14" t="s">
        <v>712</v>
      </c>
      <c r="C215" s="9" t="s">
        <v>330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45745</v>
      </c>
      <c r="U215" s="11">
        <v>5000</v>
      </c>
      <c r="V215" s="10">
        <v>5000</v>
      </c>
      <c r="W215" s="10">
        <v>0</v>
      </c>
      <c r="X215" s="10">
        <v>0</v>
      </c>
      <c r="Y215" s="10">
        <v>0</v>
      </c>
      <c r="Z215" s="9" t="s">
        <v>85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45745</v>
      </c>
      <c r="AK215" s="3">
        <v>0</v>
      </c>
      <c r="AL215" s="3">
        <v>0</v>
      </c>
      <c r="AM215" s="3">
        <v>0</v>
      </c>
      <c r="AN215" s="3">
        <v>0</v>
      </c>
      <c r="AO215" s="3">
        <v>45744</v>
      </c>
      <c r="AP215" s="3">
        <v>45740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45738</v>
      </c>
      <c r="B216" s="14" t="s">
        <v>713</v>
      </c>
      <c r="C216" s="9" t="s">
        <v>150</v>
      </c>
      <c r="D216" s="13" t="s">
        <v>59</v>
      </c>
      <c r="E216" s="9">
        <v>26</v>
      </c>
      <c r="F216" s="9">
        <v>39</v>
      </c>
      <c r="G216" s="9" t="s">
        <v>60</v>
      </c>
      <c r="H216" s="9">
        <v>0</v>
      </c>
      <c r="I216" s="9">
        <v>93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133</v>
      </c>
      <c r="T216" s="12">
        <v>45753</v>
      </c>
      <c r="U216" s="11">
        <v>10000</v>
      </c>
      <c r="V216" s="10">
        <v>0</v>
      </c>
      <c r="W216" s="10">
        <v>10000</v>
      </c>
      <c r="X216" s="10">
        <v>0</v>
      </c>
      <c r="Y216" s="10">
        <v>0</v>
      </c>
      <c r="Z216" s="9" t="s">
        <v>85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77</v>
      </c>
      <c r="AI216" s="1">
        <v>1</v>
      </c>
      <c r="AJ216" s="3">
        <v>45753</v>
      </c>
      <c r="AK216" s="3">
        <v>0</v>
      </c>
      <c r="AL216" s="3">
        <v>0</v>
      </c>
      <c r="AM216" s="3">
        <v>0</v>
      </c>
      <c r="AN216" s="3">
        <v>0</v>
      </c>
      <c r="AO216" s="3">
        <v>45752</v>
      </c>
      <c r="AP216" s="3">
        <v>45748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913.67990999999995</v>
      </c>
    </row>
    <row r="217" spans="1:56" ht="28.5" customHeight="1" x14ac:dyDescent="0.45">
      <c r="A217" s="3">
        <v>45743</v>
      </c>
      <c r="B217" s="14" t="s">
        <v>747</v>
      </c>
      <c r="C217" s="9" t="s">
        <v>207</v>
      </c>
      <c r="D217" s="13" t="s">
        <v>750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220</v>
      </c>
      <c r="T217" s="12">
        <v>45755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45755</v>
      </c>
      <c r="AK217" s="3">
        <v>0</v>
      </c>
      <c r="AL217" s="3">
        <v>45745</v>
      </c>
      <c r="AM217" s="3">
        <v>45752</v>
      </c>
      <c r="AN217" s="3">
        <v>45753</v>
      </c>
      <c r="AO217" s="3">
        <v>45753</v>
      </c>
      <c r="AP217" s="3">
        <v>45750</v>
      </c>
      <c r="AQ217" s="3">
        <v>45754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751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126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207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220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76555.600000000006</v>
      </c>
      <c r="AB220" s="8">
        <v>0</v>
      </c>
      <c r="AC220" s="8">
        <v>76555.600000000006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45733</v>
      </c>
      <c r="B221" s="14" t="s">
        <v>645</v>
      </c>
      <c r="C221" s="9" t="s">
        <v>229</v>
      </c>
      <c r="D221" s="13" t="s">
        <v>569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214</v>
      </c>
      <c r="T221" s="12">
        <v>45746</v>
      </c>
      <c r="U221" s="11">
        <v>11800</v>
      </c>
      <c r="V221" s="10">
        <v>0</v>
      </c>
      <c r="W221" s="10">
        <v>11800</v>
      </c>
      <c r="X221" s="10">
        <v>9595</v>
      </c>
      <c r="Y221" s="10">
        <v>2315.25</v>
      </c>
      <c r="Z221" s="9" t="s">
        <v>166</v>
      </c>
      <c r="AA221" s="8">
        <v>2878.6197824999999</v>
      </c>
      <c r="AB221" s="8">
        <v>2878.6197824999999</v>
      </c>
      <c r="AC221" s="8">
        <v>0</v>
      </c>
      <c r="AD221" s="8">
        <v>2878.6197824999999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45746</v>
      </c>
      <c r="AK221" s="3">
        <v>45742</v>
      </c>
      <c r="AL221" s="3">
        <v>45736</v>
      </c>
      <c r="AM221" s="3">
        <v>45743</v>
      </c>
      <c r="AN221" s="3">
        <v>45744</v>
      </c>
      <c r="AO221" s="3">
        <v>45744</v>
      </c>
      <c r="AP221" s="3">
        <v>45741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166</v>
      </c>
      <c r="AA222" s="8">
        <v>2878.6197824999999</v>
      </c>
      <c r="AB222" s="8">
        <v>2878.6197824999999</v>
      </c>
      <c r="AC222" s="8">
        <v>0</v>
      </c>
      <c r="AD222" s="8">
        <v>2878.6197824999999</v>
      </c>
      <c r="AE222" s="8">
        <v>0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146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45777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257</v>
      </c>
      <c r="AA223" s="8">
        <v>12433.3</v>
      </c>
      <c r="AB223" s="8">
        <v>8278</v>
      </c>
      <c r="AC223" s="8">
        <v>4155.2999999999993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45777</v>
      </c>
      <c r="AK223" s="3">
        <v>0</v>
      </c>
      <c r="AL223" s="3">
        <v>0</v>
      </c>
      <c r="AM223" s="3">
        <v>0</v>
      </c>
      <c r="AN223" s="3">
        <v>0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412.94448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257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257</v>
      </c>
      <c r="AA225" s="8">
        <v>37299.899999999994</v>
      </c>
      <c r="AB225" s="8">
        <v>8278</v>
      </c>
      <c r="AC225" s="8">
        <v>29021.899999999998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258</v>
      </c>
      <c r="BD225" s="56">
        <v>0</v>
      </c>
    </row>
    <row r="226" spans="1:56" ht="28.5" customHeight="1" x14ac:dyDescent="0.45">
      <c r="A226" s="3">
        <v>45731</v>
      </c>
      <c r="B226" s="14" t="s">
        <v>660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45751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89</v>
      </c>
      <c r="AA226" s="8">
        <v>24866.6</v>
      </c>
      <c r="AB226" s="8">
        <v>24866.6</v>
      </c>
      <c r="AC226" s="8">
        <v>0</v>
      </c>
      <c r="AD226" s="8">
        <v>0</v>
      </c>
      <c r="AE226" s="8">
        <v>24866.6</v>
      </c>
      <c r="AF226" s="8" t="s">
        <v>302</v>
      </c>
      <c r="AG226" s="1" t="s">
        <v>125</v>
      </c>
      <c r="AH226" s="1" t="s">
        <v>164</v>
      </c>
      <c r="AI226" s="1">
        <v>2</v>
      </c>
      <c r="AJ226" s="3">
        <v>45751</v>
      </c>
      <c r="AK226" s="3">
        <v>45749</v>
      </c>
      <c r="AL226" s="3">
        <v>0</v>
      </c>
      <c r="AM226" s="3">
        <v>0</v>
      </c>
      <c r="AN226" s="3">
        <v>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492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549</v>
      </c>
      <c r="C227" s="9" t="s">
        <v>113</v>
      </c>
      <c r="D227" s="13" t="s">
        <v>160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45754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2781</v>
      </c>
      <c r="AC227" s="8">
        <v>29734.566159999998</v>
      </c>
      <c r="AD227" s="8">
        <v>0</v>
      </c>
      <c r="AE227" s="8">
        <v>32515.566159999998</v>
      </c>
      <c r="AF227" s="8" t="s">
        <v>320</v>
      </c>
      <c r="AG227" s="1" t="s">
        <v>123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3066.6249233013336</v>
      </c>
    </row>
    <row r="228" spans="1:56" ht="28.5" customHeight="1" x14ac:dyDescent="0.45">
      <c r="A228" s="3">
        <v>45723</v>
      </c>
      <c r="B228" s="14" t="s">
        <v>550</v>
      </c>
      <c r="C228" s="9" t="s">
        <v>113</v>
      </c>
      <c r="D228" s="13" t="s">
        <v>160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320</v>
      </c>
      <c r="AG228" s="1" t="s">
        <v>61</v>
      </c>
      <c r="AH228" s="1" t="s">
        <v>68</v>
      </c>
      <c r="AI228" s="1">
        <v>4</v>
      </c>
      <c r="AJ228" s="3">
        <v>45757</v>
      </c>
      <c r="AK228" s="3">
        <v>45753</v>
      </c>
      <c r="AL228" s="3">
        <v>45747</v>
      </c>
      <c r="AM228" s="3">
        <v>45754</v>
      </c>
      <c r="AN228" s="3">
        <v>45755</v>
      </c>
      <c r="AO228" s="3">
        <v>45755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45744</v>
      </c>
      <c r="B229" s="14" t="s">
        <v>138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45765</v>
      </c>
      <c r="U229" s="11">
        <v>11000</v>
      </c>
      <c r="V229" s="10">
        <v>0</v>
      </c>
      <c r="W229" s="10">
        <v>11000</v>
      </c>
      <c r="X229" s="10">
        <v>0</v>
      </c>
      <c r="Y229" s="10">
        <v>0</v>
      </c>
      <c r="Z229" s="9" t="s">
        <v>89</v>
      </c>
      <c r="AA229" s="8">
        <v>13676.630000000001</v>
      </c>
      <c r="AB229" s="8">
        <v>0</v>
      </c>
      <c r="AC229" s="8">
        <v>13676.630000000001</v>
      </c>
      <c r="AD229" s="8">
        <v>0</v>
      </c>
      <c r="AE229" s="8">
        <v>13676.630000000001</v>
      </c>
      <c r="AF229" s="8" t="s">
        <v>320</v>
      </c>
      <c r="AG229" s="1" t="s">
        <v>122</v>
      </c>
      <c r="AH229" s="1" t="s">
        <v>164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492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1410.516440666667</v>
      </c>
    </row>
    <row r="230" spans="1:56" ht="28.5" customHeight="1" x14ac:dyDescent="0.45">
      <c r="A230" s="3">
        <v>45723</v>
      </c>
      <c r="B230" s="14" t="s">
        <v>551</v>
      </c>
      <c r="C230" s="9" t="s">
        <v>113</v>
      </c>
      <c r="D230" s="13" t="s">
        <v>160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0</v>
      </c>
      <c r="AC230" s="8">
        <v>37299.899999999994</v>
      </c>
      <c r="AD230" s="8">
        <v>0</v>
      </c>
      <c r="AE230" s="8">
        <v>37299.899999999994</v>
      </c>
      <c r="AF230" s="8" t="s">
        <v>320</v>
      </c>
      <c r="AG230" s="1" t="s">
        <v>122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3846.8630200000002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61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89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24866.6</v>
      </c>
      <c r="AF231" s="8" t="s">
        <v>320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2564.5753466666665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120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89</v>
      </c>
      <c r="AA232" s="8">
        <v>170525.19615999999</v>
      </c>
      <c r="AB232" s="8">
        <v>27647.599999999999</v>
      </c>
      <c r="AC232" s="8">
        <v>142877.59615999999</v>
      </c>
      <c r="AD232" s="8">
        <v>0</v>
      </c>
      <c r="AE232" s="8">
        <v>170525.19615999999</v>
      </c>
      <c r="AF232" s="8" t="s">
        <v>58</v>
      </c>
      <c r="AG232" s="1" t="s">
        <v>125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109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167</v>
      </c>
      <c r="D233" s="13" t="s">
        <v>168</v>
      </c>
      <c r="E233" s="9">
        <v>28</v>
      </c>
      <c r="F233" s="9">
        <v>41</v>
      </c>
      <c r="G233" s="9" t="s">
        <v>60</v>
      </c>
      <c r="H233" s="9">
        <v>0</v>
      </c>
      <c r="I233" s="9">
        <v>120</v>
      </c>
      <c r="J233" s="9" t="s">
        <v>78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45759</v>
      </c>
      <c r="U233" s="11">
        <v>50000</v>
      </c>
      <c r="V233" s="10">
        <v>0</v>
      </c>
      <c r="W233" s="10">
        <v>50000</v>
      </c>
      <c r="X233" s="10">
        <v>0</v>
      </c>
      <c r="Y233" s="10">
        <v>52500</v>
      </c>
      <c r="Z233" s="9" t="s">
        <v>137</v>
      </c>
      <c r="AA233" s="8">
        <v>59372.5</v>
      </c>
      <c r="AB233" s="8">
        <v>0</v>
      </c>
      <c r="AC233" s="8">
        <v>59372.5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169</v>
      </c>
      <c r="AI233" s="1">
        <v>2</v>
      </c>
      <c r="AJ233" s="3">
        <v>45759</v>
      </c>
      <c r="AK233" s="3">
        <v>0</v>
      </c>
      <c r="AL233" s="3">
        <v>45750</v>
      </c>
      <c r="AM233" s="3">
        <v>45757</v>
      </c>
      <c r="AN233" s="3">
        <v>0</v>
      </c>
      <c r="AO233" s="3">
        <v>45758</v>
      </c>
      <c r="AP233" s="3">
        <v>45754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6672.8093055555564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59</v>
      </c>
      <c r="E234" s="9">
        <v>28</v>
      </c>
      <c r="F234" s="9">
        <v>47</v>
      </c>
      <c r="G234" s="9" t="s">
        <v>60</v>
      </c>
      <c r="H234" s="9" t="s">
        <v>66</v>
      </c>
      <c r="I234" s="9">
        <v>180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137</v>
      </c>
      <c r="AA234" s="8">
        <v>27101.800000000003</v>
      </c>
      <c r="AB234" s="8">
        <v>0</v>
      </c>
      <c r="AC234" s="8">
        <v>27101.800000000003</v>
      </c>
      <c r="AD234" s="8">
        <v>0</v>
      </c>
      <c r="AE234" s="8">
        <v>27101.800000000003</v>
      </c>
      <c r="AF234" s="8">
        <v>0</v>
      </c>
      <c r="AG234" s="1">
        <v>0</v>
      </c>
      <c r="AH234" s="1" t="s">
        <v>77</v>
      </c>
      <c r="AI234" s="1">
        <v>1</v>
      </c>
      <c r="AJ234" s="3">
        <v>45777</v>
      </c>
      <c r="AK234" s="3">
        <v>0</v>
      </c>
      <c r="AL234" s="3">
        <v>0</v>
      </c>
      <c r="AM234" s="3">
        <v>0</v>
      </c>
      <c r="AN234" s="3">
        <v>0</v>
      </c>
      <c r="AO234" s="3">
        <v>45776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3045.9411888888894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28</v>
      </c>
      <c r="F235" s="9">
        <v>43</v>
      </c>
      <c r="G235" s="9">
        <v>0</v>
      </c>
      <c r="H235" s="9">
        <v>0</v>
      </c>
      <c r="I235" s="9">
        <v>130</v>
      </c>
      <c r="J235" s="9" t="s">
        <v>57</v>
      </c>
      <c r="K235" s="9">
        <v>3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137</v>
      </c>
      <c r="AA235" s="8">
        <v>86474.3</v>
      </c>
      <c r="AB235" s="8">
        <v>0</v>
      </c>
      <c r="AC235" s="8">
        <v>86474.3</v>
      </c>
      <c r="AD235" s="8">
        <v>0</v>
      </c>
      <c r="AE235" s="8">
        <v>27101.800000000003</v>
      </c>
      <c r="AF235" s="8" t="s">
        <v>58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170</v>
      </c>
      <c r="BD235" s="56">
        <v>0</v>
      </c>
    </row>
  </sheetData>
  <autoFilter ref="A5:BD23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5">
    <cfRule type="expression" dxfId="37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BE6-A278-4D5A-B4CC-0C4CC6C66558}">
  <sheetPr>
    <tabColor rgb="FFFFFF00"/>
  </sheetPr>
  <dimension ref="A1:BD238"/>
  <sheetViews>
    <sheetView zoomScale="80" zoomScaleNormal="80" workbookViewId="0">
      <selection activeCell="P20" sqref="P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45744</v>
      </c>
      <c r="E3" s="80" t="s">
        <v>52</v>
      </c>
      <c r="F3" s="80"/>
      <c r="G3" s="81">
        <v>10.19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138</v>
      </c>
      <c r="C6" s="9" t="s">
        <v>730</v>
      </c>
      <c r="D6" s="13" t="s">
        <v>731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165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165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732</v>
      </c>
      <c r="BD7" s="56">
        <v>0</v>
      </c>
    </row>
    <row r="8" spans="1:56" ht="28.5" customHeight="1" x14ac:dyDescent="0.45">
      <c r="A8" s="3">
        <v>45713</v>
      </c>
      <c r="B8" s="14" t="s">
        <v>460</v>
      </c>
      <c r="C8" s="9" t="s">
        <v>461</v>
      </c>
      <c r="D8" s="13" t="s">
        <v>462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45747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>
        <v>45747</v>
      </c>
      <c r="AK8" s="3">
        <v>45743</v>
      </c>
      <c r="AL8" s="3">
        <v>45737</v>
      </c>
      <c r="AM8" s="3">
        <v>45744</v>
      </c>
      <c r="AN8" s="3">
        <v>45745</v>
      </c>
      <c r="AO8" s="3">
        <v>45745</v>
      </c>
      <c r="AP8" s="3">
        <v>45742</v>
      </c>
      <c r="AQ8" s="3">
        <v>45746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463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425</v>
      </c>
      <c r="D9" s="13" t="s">
        <v>426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427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304</v>
      </c>
      <c r="D11" s="13" t="s">
        <v>474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45777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144</v>
      </c>
      <c r="AA11" s="8">
        <v>13201.65</v>
      </c>
      <c r="AB11" s="8">
        <v>12070</v>
      </c>
      <c r="AC11" s="8">
        <v>1131.6499999999996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45777</v>
      </c>
      <c r="AK11" s="3">
        <v>0</v>
      </c>
      <c r="AL11" s="3">
        <v>45767</v>
      </c>
      <c r="AM11" s="3">
        <v>45774</v>
      </c>
      <c r="AN11" s="3">
        <v>45775</v>
      </c>
      <c r="AO11" s="3">
        <v>45775</v>
      </c>
      <c r="AP11" s="3">
        <v>45772</v>
      </c>
      <c r="AQ11" s="3">
        <v>45776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77.857519999999994</v>
      </c>
    </row>
    <row r="12" spans="1:56" ht="28.5" customHeight="1" x14ac:dyDescent="0.45">
      <c r="A12" s="3">
        <v>0</v>
      </c>
      <c r="B12" s="14">
        <v>0</v>
      </c>
      <c r="C12" s="9" t="s">
        <v>268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144</v>
      </c>
      <c r="AA12" s="8">
        <v>13201.65</v>
      </c>
      <c r="AB12" s="8">
        <v>12070</v>
      </c>
      <c r="AC12" s="8">
        <v>1131.6499999999996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 t="s">
        <v>146</v>
      </c>
      <c r="B13" s="14" t="s">
        <v>146</v>
      </c>
      <c r="C13" s="9" t="s">
        <v>195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45777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148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>
        <v>45777</v>
      </c>
      <c r="AK13" s="3">
        <v>45773</v>
      </c>
      <c r="AL13" s="3">
        <v>45766</v>
      </c>
      <c r="AM13" s="3">
        <v>45774</v>
      </c>
      <c r="AN13" s="3">
        <v>45775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148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149</v>
      </c>
      <c r="BD14" s="56">
        <v>0</v>
      </c>
    </row>
    <row r="15" spans="1:56" ht="28.5" customHeight="1" x14ac:dyDescent="0.45">
      <c r="A15" s="3">
        <v>45717</v>
      </c>
      <c r="B15" s="14" t="s">
        <v>483</v>
      </c>
      <c r="C15" s="9" t="s">
        <v>147</v>
      </c>
      <c r="D15" s="13" t="s">
        <v>134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45749</v>
      </c>
      <c r="U15" s="11">
        <v>70000</v>
      </c>
      <c r="V15" s="10">
        <v>800</v>
      </c>
      <c r="W15" s="10">
        <v>69200</v>
      </c>
      <c r="X15" s="10">
        <v>0</v>
      </c>
      <c r="Y15" s="10">
        <v>72660</v>
      </c>
      <c r="Z15" s="9" t="s">
        <v>190</v>
      </c>
      <c r="AA15" s="8">
        <v>60903.612000000001</v>
      </c>
      <c r="AB15" s="8">
        <v>34007</v>
      </c>
      <c r="AC15" s="8">
        <v>26896.612000000001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45749</v>
      </c>
      <c r="AK15" s="3">
        <v>0</v>
      </c>
      <c r="AL15" s="3">
        <v>45740</v>
      </c>
      <c r="AM15" s="3">
        <v>45747</v>
      </c>
      <c r="AN15" s="3">
        <v>45748</v>
      </c>
      <c r="AO15" s="3">
        <v>45748</v>
      </c>
      <c r="AP15" s="3">
        <v>45744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1953.2917336888893</v>
      </c>
    </row>
    <row r="16" spans="1:56" ht="28.5" customHeight="1" x14ac:dyDescent="0.45">
      <c r="A16" s="3">
        <v>45734</v>
      </c>
      <c r="B16" s="14" t="s">
        <v>662</v>
      </c>
      <c r="C16" s="9" t="s">
        <v>450</v>
      </c>
      <c r="D16" s="13" t="s">
        <v>225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133</v>
      </c>
      <c r="T16" s="12">
        <v>45759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190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45759</v>
      </c>
      <c r="AK16" s="3">
        <v>0</v>
      </c>
      <c r="AL16" s="3">
        <v>45749</v>
      </c>
      <c r="AM16" s="3">
        <v>45756</v>
      </c>
      <c r="AN16" s="3">
        <v>45757</v>
      </c>
      <c r="AO16" s="3">
        <v>45757</v>
      </c>
      <c r="AP16" s="3">
        <v>45754</v>
      </c>
      <c r="AQ16" s="3">
        <v>45758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1197.1482844444449</v>
      </c>
    </row>
    <row r="17" spans="1:56" ht="28.5" customHeight="1" x14ac:dyDescent="0.45">
      <c r="A17" s="3">
        <v>45734</v>
      </c>
      <c r="B17" s="14" t="s">
        <v>662</v>
      </c>
      <c r="C17" s="9" t="s">
        <v>450</v>
      </c>
      <c r="D17" s="13" t="s">
        <v>225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666.11479679999991</v>
      </c>
      <c r="Q17" s="10">
        <v>0</v>
      </c>
      <c r="R17" s="10">
        <v>666.11479679999991</v>
      </c>
      <c r="S17" s="9" t="s">
        <v>133</v>
      </c>
      <c r="T17" s="12">
        <v>45769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190</v>
      </c>
      <c r="AA17" s="8">
        <v>16484.600000000002</v>
      </c>
      <c r="AB17" s="8">
        <v>0</v>
      </c>
      <c r="AC17" s="8">
        <v>16484.600000000002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45769</v>
      </c>
      <c r="AK17" s="3">
        <v>0</v>
      </c>
      <c r="AL17" s="3">
        <v>45759</v>
      </c>
      <c r="AM17" s="3">
        <v>45766</v>
      </c>
      <c r="AN17" s="3">
        <v>45767</v>
      </c>
      <c r="AO17" s="3">
        <v>45767</v>
      </c>
      <c r="AP17" s="3">
        <v>45764</v>
      </c>
      <c r="AQ17" s="3">
        <v>45768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1197.1482844444449</v>
      </c>
    </row>
    <row r="18" spans="1:56" ht="28.5" customHeight="1" x14ac:dyDescent="0.45">
      <c r="A18" s="3">
        <v>45734</v>
      </c>
      <c r="B18" s="14" t="s">
        <v>663</v>
      </c>
      <c r="C18" s="9" t="s">
        <v>450</v>
      </c>
      <c r="D18" s="13" t="s">
        <v>380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190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275</v>
      </c>
      <c r="D19" s="13" t="s">
        <v>276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190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251733.81199999998</v>
      </c>
      <c r="AB22" s="8">
        <v>34007</v>
      </c>
      <c r="AC22" s="8">
        <v>217726.81199999998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0</v>
      </c>
      <c r="B23" s="14" t="s">
        <v>138</v>
      </c>
      <c r="C23" s="9" t="s">
        <v>73</v>
      </c>
      <c r="D23" s="13" t="s">
        <v>295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 t="s">
        <v>63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45728</v>
      </c>
      <c r="B24" s="14" t="s">
        <v>576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45745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577</v>
      </c>
      <c r="AG24" s="1" t="s">
        <v>123</v>
      </c>
      <c r="AH24" s="1" t="s">
        <v>77</v>
      </c>
      <c r="AI24" s="1">
        <v>1</v>
      </c>
      <c r="AJ24" s="3">
        <v>45745</v>
      </c>
      <c r="AK24" s="3">
        <v>0</v>
      </c>
      <c r="AL24" s="3">
        <v>0</v>
      </c>
      <c r="AM24" s="3">
        <v>0</v>
      </c>
      <c r="AN24" s="3">
        <v>0</v>
      </c>
      <c r="AO24" s="3">
        <v>45744</v>
      </c>
      <c r="AP24" s="3">
        <v>45740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45728</v>
      </c>
      <c r="B25" s="14" t="s">
        <v>578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579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45737</v>
      </c>
      <c r="B26" s="14" t="s">
        <v>682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197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683</v>
      </c>
      <c r="AG26" s="1" t="s">
        <v>125</v>
      </c>
      <c r="AH26" s="1" t="s">
        <v>74</v>
      </c>
      <c r="AI26" s="1">
        <v>2</v>
      </c>
      <c r="AJ26" s="3">
        <v>45748</v>
      </c>
      <c r="AK26" s="3">
        <v>0</v>
      </c>
      <c r="AL26" s="3">
        <v>45739</v>
      </c>
      <c r="AM26" s="3">
        <v>45746</v>
      </c>
      <c r="AN26" s="3">
        <v>45747</v>
      </c>
      <c r="AO26" s="3">
        <v>45747</v>
      </c>
      <c r="AP26" s="3">
        <v>45743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45737</v>
      </c>
      <c r="B27" s="14" t="s">
        <v>682</v>
      </c>
      <c r="C27" s="9" t="s">
        <v>73</v>
      </c>
      <c r="D27" s="13" t="s">
        <v>239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683</v>
      </c>
      <c r="AG27" s="1" t="s">
        <v>123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232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197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683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684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197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77</v>
      </c>
      <c r="AI29" s="1">
        <v>1</v>
      </c>
      <c r="AJ29" s="3">
        <v>45750</v>
      </c>
      <c r="AK29" s="3">
        <v>0</v>
      </c>
      <c r="AL29" s="3">
        <v>0</v>
      </c>
      <c r="AM29" s="3">
        <v>0</v>
      </c>
      <c r="AN29" s="3">
        <v>0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682</v>
      </c>
      <c r="C30" s="9" t="s">
        <v>73</v>
      </c>
      <c r="D30" s="13" t="s">
        <v>237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685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 t="s">
        <v>238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3947</v>
      </c>
      <c r="AC31" s="8">
        <v>453.55000000000018</v>
      </c>
      <c r="AD31" s="8">
        <v>0</v>
      </c>
      <c r="AE31" s="8">
        <v>0</v>
      </c>
      <c r="AF31" s="8" t="s">
        <v>685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34.163401777777793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685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331.46898400000003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685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 t="s">
        <v>194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45752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197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686</v>
      </c>
      <c r="AG34" s="1" t="s">
        <v>125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662.93796800000007</v>
      </c>
    </row>
    <row r="35" spans="1:56" ht="28.5" customHeight="1" x14ac:dyDescent="0.45">
      <c r="A35" s="3">
        <v>45737</v>
      </c>
      <c r="B35" s="14" t="s">
        <v>682</v>
      </c>
      <c r="C35" s="9" t="s">
        <v>73</v>
      </c>
      <c r="D35" s="13" t="s">
        <v>227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45752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686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331.46898400000003</v>
      </c>
    </row>
    <row r="36" spans="1:56" ht="28.5" customHeight="1" x14ac:dyDescent="0.45">
      <c r="A36" s="3">
        <v>45737</v>
      </c>
      <c r="B36" s="14" t="s">
        <v>682</v>
      </c>
      <c r="C36" s="9" t="s">
        <v>73</v>
      </c>
      <c r="D36" s="13" t="s">
        <v>269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686</v>
      </c>
      <c r="AG36" s="1" t="s">
        <v>61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331.46898400000003</v>
      </c>
    </row>
    <row r="37" spans="1:56" ht="28.5" customHeight="1" x14ac:dyDescent="0.45">
      <c r="A37" s="3">
        <v>45737</v>
      </c>
      <c r="B37" s="14" t="s">
        <v>687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197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122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1325.8759360000001</v>
      </c>
    </row>
    <row r="38" spans="1:56" ht="28.5" customHeight="1" x14ac:dyDescent="0.45">
      <c r="A38" s="3">
        <v>45737</v>
      </c>
      <c r="B38" s="14" t="s">
        <v>688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197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123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1325.8759360000001</v>
      </c>
    </row>
    <row r="39" spans="1:56" ht="28.5" customHeight="1" x14ac:dyDescent="0.45">
      <c r="A39" s="3" t="s">
        <v>146</v>
      </c>
      <c r="B39" s="14" t="s">
        <v>146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45777</v>
      </c>
      <c r="U39" s="11">
        <v>485000</v>
      </c>
      <c r="V39" s="10">
        <v>0</v>
      </c>
      <c r="W39" s="10">
        <v>485000</v>
      </c>
      <c r="X39" s="10">
        <v>0</v>
      </c>
      <c r="Y39" s="10">
        <v>509250</v>
      </c>
      <c r="Z39" s="9" t="s">
        <v>197</v>
      </c>
      <c r="AA39" s="8">
        <v>426853.35</v>
      </c>
      <c r="AB39" s="8">
        <v>0</v>
      </c>
      <c r="AC39" s="8">
        <v>426853.35</v>
      </c>
      <c r="AD39" s="8">
        <v>0</v>
      </c>
      <c r="AE39" s="8">
        <v>0</v>
      </c>
      <c r="AF39" s="8">
        <v>0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32152.491448000001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197</v>
      </c>
      <c r="AA40" s="8">
        <v>524503.65</v>
      </c>
      <c r="AB40" s="8">
        <v>35589.050000000003</v>
      </c>
      <c r="AC40" s="8">
        <v>488914.6</v>
      </c>
      <c r="AD40" s="8">
        <v>0</v>
      </c>
      <c r="AE40" s="8">
        <v>0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199</v>
      </c>
      <c r="BD40" s="56">
        <v>0</v>
      </c>
    </row>
    <row r="41" spans="1:56" ht="28.5" customHeight="1" x14ac:dyDescent="0.45">
      <c r="A41" s="3">
        <v>45740</v>
      </c>
      <c r="B41" s="14" t="s">
        <v>714</v>
      </c>
      <c r="C41" s="9" t="s">
        <v>321</v>
      </c>
      <c r="D41" s="13" t="s">
        <v>689</v>
      </c>
      <c r="E41" s="9">
        <v>19</v>
      </c>
      <c r="F41" s="9">
        <v>26</v>
      </c>
      <c r="G41" s="9" t="s">
        <v>60</v>
      </c>
      <c r="H41" s="9" t="s">
        <v>76</v>
      </c>
      <c r="I41" s="9">
        <v>70</v>
      </c>
      <c r="J41" s="9" t="s">
        <v>57</v>
      </c>
      <c r="K41" s="9">
        <v>5</v>
      </c>
      <c r="L41" s="9" t="s">
        <v>93</v>
      </c>
      <c r="M41" s="10">
        <v>20</v>
      </c>
      <c r="N41" s="9">
        <v>28</v>
      </c>
      <c r="O41" s="9">
        <v>50</v>
      </c>
      <c r="P41" s="10">
        <v>166.06488593407997</v>
      </c>
      <c r="Q41" s="10">
        <v>0</v>
      </c>
      <c r="R41" s="10">
        <v>166.06488593407997</v>
      </c>
      <c r="S41" s="9" t="s">
        <v>133</v>
      </c>
      <c r="T41" s="12">
        <v>45756</v>
      </c>
      <c r="U41" s="11">
        <v>10000</v>
      </c>
      <c r="V41" s="10">
        <v>384</v>
      </c>
      <c r="W41" s="10">
        <v>9616</v>
      </c>
      <c r="X41" s="10">
        <v>0</v>
      </c>
      <c r="Y41" s="10">
        <v>10096.800000000001</v>
      </c>
      <c r="Z41" s="9" t="s">
        <v>323</v>
      </c>
      <c r="AA41" s="8">
        <v>7388.4536000000007</v>
      </c>
      <c r="AB41" s="8">
        <v>7388.4536000000007</v>
      </c>
      <c r="AC41" s="8">
        <v>0</v>
      </c>
      <c r="AD41" s="8">
        <v>0</v>
      </c>
      <c r="AE41" s="8">
        <v>7388.4536000000007</v>
      </c>
      <c r="AF41" s="8" t="s">
        <v>302</v>
      </c>
      <c r="AG41" s="1" t="s">
        <v>123</v>
      </c>
      <c r="AH41" s="1" t="s">
        <v>68</v>
      </c>
      <c r="AI41" s="1">
        <v>4</v>
      </c>
      <c r="AJ41" s="3">
        <v>45756</v>
      </c>
      <c r="AK41" s="3">
        <v>45752</v>
      </c>
      <c r="AL41" s="3">
        <v>45746</v>
      </c>
      <c r="AM41" s="3">
        <v>45753</v>
      </c>
      <c r="AN41" s="3">
        <v>45754</v>
      </c>
      <c r="AO41" s="3">
        <v>45754</v>
      </c>
      <c r="AP41" s="3">
        <v>45751</v>
      </c>
      <c r="AQ41" s="3">
        <v>45755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323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58</v>
      </c>
      <c r="AG42" s="1" t="s">
        <v>123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324</v>
      </c>
      <c r="BD42" s="56">
        <v>0</v>
      </c>
    </row>
    <row r="43" spans="1:56" ht="28.5" customHeight="1" x14ac:dyDescent="0.45">
      <c r="A43" s="3">
        <v>45721</v>
      </c>
      <c r="B43" s="14" t="s">
        <v>522</v>
      </c>
      <c r="C43" s="9" t="s">
        <v>152</v>
      </c>
      <c r="D43" s="13" t="s">
        <v>733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400</v>
      </c>
      <c r="V43" s="10">
        <v>0</v>
      </c>
      <c r="W43" s="10">
        <v>400</v>
      </c>
      <c r="X43" s="10">
        <v>6781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122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240</v>
      </c>
      <c r="BD43" s="56">
        <v>0</v>
      </c>
    </row>
    <row r="44" spans="1:56" ht="28.5" customHeight="1" x14ac:dyDescent="0.45">
      <c r="A44" s="3">
        <v>45741</v>
      </c>
      <c r="B44" s="14" t="s">
        <v>734</v>
      </c>
      <c r="C44" s="9" t="s">
        <v>152</v>
      </c>
      <c r="D44" s="13" t="s">
        <v>717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45764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116</v>
      </c>
      <c r="AA44" s="8">
        <v>4999.0247999999992</v>
      </c>
      <c r="AB44" s="8">
        <v>0</v>
      </c>
      <c r="AC44" s="8">
        <v>4999.0247999999992</v>
      </c>
      <c r="AD44" s="8">
        <v>0</v>
      </c>
      <c r="AE44" s="8">
        <v>4999.0247999999992</v>
      </c>
      <c r="AF44" s="8">
        <v>0</v>
      </c>
      <c r="AG44" s="1" t="s">
        <v>125</v>
      </c>
      <c r="AH44" s="1" t="s">
        <v>75</v>
      </c>
      <c r="AI44" s="1">
        <v>4</v>
      </c>
      <c r="AJ44" s="3">
        <v>45764</v>
      </c>
      <c r="AK44" s="3">
        <v>45760</v>
      </c>
      <c r="AL44" s="3">
        <v>45753</v>
      </c>
      <c r="AM44" s="3">
        <v>45761</v>
      </c>
      <c r="AN44" s="3">
        <v>45762</v>
      </c>
      <c r="AO44" s="3">
        <v>45763</v>
      </c>
      <c r="AP44" s="3">
        <v>45759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240</v>
      </c>
      <c r="BD44" s="56">
        <v>422.13987199999997</v>
      </c>
    </row>
    <row r="45" spans="1:56" ht="28.5" customHeight="1" x14ac:dyDescent="0.45">
      <c r="A45" s="3">
        <v>45741</v>
      </c>
      <c r="B45" s="14" t="s">
        <v>734</v>
      </c>
      <c r="C45" s="9" t="s">
        <v>152</v>
      </c>
      <c r="D45" s="13" t="s">
        <v>718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240</v>
      </c>
      <c r="BD45" s="56">
        <v>422.13987199999997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116</v>
      </c>
      <c r="AA46" s="8">
        <v>9998.0495999999985</v>
      </c>
      <c r="AB46" s="8">
        <v>0</v>
      </c>
      <c r="AC46" s="8">
        <v>9998.0495999999985</v>
      </c>
      <c r="AD46" s="8">
        <v>0</v>
      </c>
      <c r="AE46" s="8">
        <v>9998.0495999999985</v>
      </c>
      <c r="AF46" s="8" t="s">
        <v>58</v>
      </c>
      <c r="AG46" s="1" t="s">
        <v>122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241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196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45777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151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125</v>
      </c>
      <c r="AH47" s="1" t="s">
        <v>77</v>
      </c>
      <c r="AI47" s="1">
        <v>1</v>
      </c>
      <c r="AJ47" s="3">
        <v>45777</v>
      </c>
      <c r="AK47" s="3">
        <v>0</v>
      </c>
      <c r="AL47" s="3">
        <v>0</v>
      </c>
      <c r="AM47" s="3">
        <v>0</v>
      </c>
      <c r="AN47" s="3">
        <v>0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196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540.28975000000003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151</v>
      </c>
      <c r="AA49" s="8">
        <v>17602.2</v>
      </c>
      <c r="AB49" s="8">
        <v>8801.1</v>
      </c>
      <c r="AC49" s="8">
        <v>8801.1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8.5" customHeight="1" x14ac:dyDescent="0.45">
      <c r="A50" s="3" t="s">
        <v>146</v>
      </c>
      <c r="B50" s="14" t="s">
        <v>146</v>
      </c>
      <c r="C50" s="9" t="s">
        <v>86</v>
      </c>
      <c r="D50" s="13" t="s">
        <v>59</v>
      </c>
      <c r="E50" s="9">
        <v>20</v>
      </c>
      <c r="F50" s="9">
        <v>38</v>
      </c>
      <c r="G50" s="9" t="s">
        <v>60</v>
      </c>
      <c r="H50" s="9">
        <v>0</v>
      </c>
      <c r="I50" s="9">
        <v>72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 t="s">
        <v>63</v>
      </c>
      <c r="U50" s="11">
        <v>50000</v>
      </c>
      <c r="V50" s="10">
        <v>0</v>
      </c>
      <c r="W50" s="10">
        <v>50000</v>
      </c>
      <c r="X50" s="10">
        <v>0</v>
      </c>
      <c r="Y50" s="10">
        <v>0</v>
      </c>
      <c r="Z50" s="9" t="s">
        <v>79</v>
      </c>
      <c r="AA50" s="8">
        <v>55181.5</v>
      </c>
      <c r="AB50" s="8">
        <v>14387</v>
      </c>
      <c r="AC50" s="8">
        <v>40794.5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2937.2039999999997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45">
      <c r="A52" s="3">
        <v>45721</v>
      </c>
      <c r="B52" s="14" t="s">
        <v>523</v>
      </c>
      <c r="C52" s="9" t="s">
        <v>152</v>
      </c>
      <c r="D52" s="13" t="s">
        <v>497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971</v>
      </c>
      <c r="V52" s="10">
        <v>0</v>
      </c>
      <c r="W52" s="10">
        <v>971</v>
      </c>
      <c r="X52" s="10">
        <v>10610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523</v>
      </c>
      <c r="C53" s="9" t="s">
        <v>152</v>
      </c>
      <c r="D53" s="13" t="s">
        <v>362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111</v>
      </c>
      <c r="V53" s="10">
        <v>0</v>
      </c>
      <c r="W53" s="10">
        <v>111</v>
      </c>
      <c r="X53" s="10">
        <v>5600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45729</v>
      </c>
      <c r="B54" s="14" t="s">
        <v>618</v>
      </c>
      <c r="C54" s="9" t="s">
        <v>300</v>
      </c>
      <c r="D54" s="13" t="s">
        <v>593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253</v>
      </c>
      <c r="M54" s="10">
        <v>21</v>
      </c>
      <c r="N54" s="9">
        <v>33</v>
      </c>
      <c r="O54" s="9">
        <v>40</v>
      </c>
      <c r="P54" s="10">
        <v>0.51290839353600004</v>
      </c>
      <c r="Q54" s="10">
        <v>0</v>
      </c>
      <c r="R54" s="10">
        <v>0.51290839353600004</v>
      </c>
      <c r="S54" s="9" t="s">
        <v>71</v>
      </c>
      <c r="T54" s="12">
        <v>45747</v>
      </c>
      <c r="U54" s="11">
        <v>10000</v>
      </c>
      <c r="V54" s="10">
        <v>9970</v>
      </c>
      <c r="W54" s="10">
        <v>30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68</v>
      </c>
      <c r="AI54" s="1">
        <v>4</v>
      </c>
      <c r="AJ54" s="3">
        <v>45747</v>
      </c>
      <c r="AK54" s="3">
        <v>45743</v>
      </c>
      <c r="AL54" s="3">
        <v>45737</v>
      </c>
      <c r="AM54" s="3">
        <v>45744</v>
      </c>
      <c r="AN54" s="3">
        <v>45745</v>
      </c>
      <c r="AO54" s="3">
        <v>45745</v>
      </c>
      <c r="AP54" s="3">
        <v>45742</v>
      </c>
      <c r="AQ54" s="3">
        <v>45746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45611</v>
      </c>
      <c r="B55" s="14" t="s">
        <v>251</v>
      </c>
      <c r="C55" s="9" t="s">
        <v>152</v>
      </c>
      <c r="D55" s="13" t="s">
        <v>131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67</v>
      </c>
      <c r="V55" s="10">
        <v>67</v>
      </c>
      <c r="W55" s="10">
        <v>0</v>
      </c>
      <c r="X55" s="10">
        <v>80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526</v>
      </c>
      <c r="C56" s="9" t="s">
        <v>152</v>
      </c>
      <c r="D56" s="13" t="s">
        <v>141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45745</v>
      </c>
      <c r="U56" s="11">
        <v>9145</v>
      </c>
      <c r="V56" s="10">
        <v>0</v>
      </c>
      <c r="W56" s="10">
        <v>9145</v>
      </c>
      <c r="X56" s="10">
        <v>21368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45745</v>
      </c>
      <c r="AK56" s="3">
        <v>45741</v>
      </c>
      <c r="AL56" s="3">
        <v>45734</v>
      </c>
      <c r="AM56" s="3">
        <v>45742</v>
      </c>
      <c r="AN56" s="3">
        <v>45743</v>
      </c>
      <c r="AO56" s="3">
        <v>45744</v>
      </c>
      <c r="AP56" s="3">
        <v>45740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522</v>
      </c>
      <c r="C57" s="9" t="s">
        <v>152</v>
      </c>
      <c r="D57" s="13" t="s">
        <v>363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45745</v>
      </c>
      <c r="U57" s="11">
        <v>4000</v>
      </c>
      <c r="V57" s="10">
        <v>0</v>
      </c>
      <c r="W57" s="10">
        <v>4000</v>
      </c>
      <c r="X57" s="10">
        <v>11050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45745</v>
      </c>
      <c r="AK57" s="3">
        <v>45741</v>
      </c>
      <c r="AL57" s="3">
        <v>45734</v>
      </c>
      <c r="AM57" s="3">
        <v>45742</v>
      </c>
      <c r="AN57" s="3">
        <v>45743</v>
      </c>
      <c r="AO57" s="3">
        <v>45744</v>
      </c>
      <c r="AP57" s="3">
        <v>45740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45674</v>
      </c>
      <c r="B58" s="14" t="s">
        <v>374</v>
      </c>
      <c r="C58" s="9" t="s">
        <v>152</v>
      </c>
      <c r="D58" s="13" t="s">
        <v>363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45745</v>
      </c>
      <c r="U58" s="11">
        <v>940</v>
      </c>
      <c r="V58" s="10">
        <v>0</v>
      </c>
      <c r="W58" s="10">
        <v>940</v>
      </c>
      <c r="X58" s="10">
        <v>1000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124</v>
      </c>
      <c r="AH58" s="1" t="s">
        <v>75</v>
      </c>
      <c r="AI58" s="1">
        <v>4</v>
      </c>
      <c r="AJ58" s="3">
        <v>45745</v>
      </c>
      <c r="AK58" s="3">
        <v>45741</v>
      </c>
      <c r="AL58" s="3">
        <v>45734</v>
      </c>
      <c r="AM58" s="3">
        <v>45742</v>
      </c>
      <c r="AN58" s="3">
        <v>45743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527</v>
      </c>
      <c r="C59" s="9" t="s">
        <v>152</v>
      </c>
      <c r="D59" s="13" t="s">
        <v>163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45745</v>
      </c>
      <c r="U59" s="11">
        <v>5040</v>
      </c>
      <c r="V59" s="10">
        <v>418</v>
      </c>
      <c r="W59" s="10">
        <v>4622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45745</v>
      </c>
      <c r="AK59" s="3">
        <v>45741</v>
      </c>
      <c r="AL59" s="3">
        <v>45734</v>
      </c>
      <c r="AM59" s="3">
        <v>45742</v>
      </c>
      <c r="AN59" s="3">
        <v>45743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700</v>
      </c>
      <c r="C60" s="9" t="s">
        <v>111</v>
      </c>
      <c r="D60" s="13" t="s">
        <v>691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45745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45745</v>
      </c>
      <c r="AK60" s="3">
        <v>45741</v>
      </c>
      <c r="AL60" s="3">
        <v>45734</v>
      </c>
      <c r="AM60" s="3">
        <v>45742</v>
      </c>
      <c r="AN60" s="3">
        <v>45743</v>
      </c>
      <c r="AO60" s="3">
        <v>45744</v>
      </c>
      <c r="AP60" s="3">
        <v>45740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45738</v>
      </c>
      <c r="B61" s="14" t="s">
        <v>719</v>
      </c>
      <c r="C61" s="9" t="s">
        <v>111</v>
      </c>
      <c r="D61" s="13" t="s">
        <v>693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45745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45745</v>
      </c>
      <c r="AK61" s="3">
        <v>45741</v>
      </c>
      <c r="AL61" s="3">
        <v>45734</v>
      </c>
      <c r="AM61" s="3">
        <v>45742</v>
      </c>
      <c r="AN61" s="3">
        <v>45743</v>
      </c>
      <c r="AO61" s="3">
        <v>45744</v>
      </c>
      <c r="AP61" s="3">
        <v>45740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45743</v>
      </c>
      <c r="B62" s="14" t="s">
        <v>172</v>
      </c>
      <c r="C62" s="9" t="s">
        <v>80</v>
      </c>
      <c r="D62" s="13" t="s">
        <v>727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45745</v>
      </c>
      <c r="U62" s="11">
        <v>3000</v>
      </c>
      <c r="V62" s="10">
        <v>3157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45745</v>
      </c>
      <c r="AK62" s="3">
        <v>45741</v>
      </c>
      <c r="AL62" s="3">
        <v>45734</v>
      </c>
      <c r="AM62" s="3">
        <v>45742</v>
      </c>
      <c r="AN62" s="3">
        <v>45743</v>
      </c>
      <c r="AO62" s="3">
        <v>45744</v>
      </c>
      <c r="AP62" s="3">
        <v>45740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45743</v>
      </c>
      <c r="B63" s="14" t="s">
        <v>290</v>
      </c>
      <c r="C63" s="9" t="s">
        <v>80</v>
      </c>
      <c r="D63" s="13" t="s">
        <v>728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45745</v>
      </c>
      <c r="U63" s="11">
        <v>5000</v>
      </c>
      <c r="V63" s="10">
        <v>0</v>
      </c>
      <c r="W63" s="10">
        <v>5000</v>
      </c>
      <c r="X63" s="10">
        <v>5515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45745</v>
      </c>
      <c r="AK63" s="3">
        <v>45741</v>
      </c>
      <c r="AL63" s="3">
        <v>45734</v>
      </c>
      <c r="AM63" s="3">
        <v>45742</v>
      </c>
      <c r="AN63" s="3">
        <v>45743</v>
      </c>
      <c r="AO63" s="3">
        <v>45744</v>
      </c>
      <c r="AP63" s="3">
        <v>45740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45720</v>
      </c>
      <c r="B64" s="14" t="s">
        <v>511</v>
      </c>
      <c r="C64" s="9" t="s">
        <v>111</v>
      </c>
      <c r="D64" s="13" t="s">
        <v>496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45747</v>
      </c>
      <c r="U64" s="11">
        <v>5000</v>
      </c>
      <c r="V64" s="10">
        <v>4703</v>
      </c>
      <c r="W64" s="10">
        <v>297</v>
      </c>
      <c r="X64" s="10">
        <v>5230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45667</v>
      </c>
      <c r="B65" s="14" t="s">
        <v>344</v>
      </c>
      <c r="C65" s="9" t="s">
        <v>111</v>
      </c>
      <c r="D65" s="13" t="s">
        <v>338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45747</v>
      </c>
      <c r="U65" s="11">
        <v>2432</v>
      </c>
      <c r="V65" s="10">
        <v>2432</v>
      </c>
      <c r="W65" s="10">
        <v>0</v>
      </c>
      <c r="X65" s="10">
        <v>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45667</v>
      </c>
      <c r="B66" s="14" t="s">
        <v>346</v>
      </c>
      <c r="C66" s="9" t="s">
        <v>111</v>
      </c>
      <c r="D66" s="13" t="s">
        <v>340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45747</v>
      </c>
      <c r="U66" s="11">
        <v>12000</v>
      </c>
      <c r="V66" s="10">
        <v>0</v>
      </c>
      <c r="W66" s="10">
        <v>12000</v>
      </c>
      <c r="X66" s="10">
        <v>0</v>
      </c>
      <c r="Y66" s="10">
        <v>12600</v>
      </c>
      <c r="Z66" s="9" t="s">
        <v>81</v>
      </c>
      <c r="AA66" s="8">
        <v>13243.56</v>
      </c>
      <c r="AB66" s="8">
        <v>0</v>
      </c>
      <c r="AC66" s="8">
        <v>13243.56</v>
      </c>
      <c r="AD66" s="8">
        <v>0</v>
      </c>
      <c r="AE66" s="8">
        <v>13243.56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45747</v>
      </c>
      <c r="AK66" s="3">
        <v>45743</v>
      </c>
      <c r="AL66" s="3">
        <v>45736</v>
      </c>
      <c r="AM66" s="3">
        <v>45744</v>
      </c>
      <c r="AN66" s="3">
        <v>45745</v>
      </c>
      <c r="AO66" s="3">
        <v>45746</v>
      </c>
      <c r="AP66" s="3">
        <v>45742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1000.6245333333335</v>
      </c>
    </row>
    <row r="67" spans="1:56" ht="28.5" customHeight="1" x14ac:dyDescent="0.45">
      <c r="A67" s="3">
        <v>45721</v>
      </c>
      <c r="B67" s="14" t="s">
        <v>527</v>
      </c>
      <c r="C67" s="9" t="s">
        <v>152</v>
      </c>
      <c r="D67" s="13" t="s">
        <v>498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45747</v>
      </c>
      <c r="AK67" s="3">
        <v>45743</v>
      </c>
      <c r="AL67" s="3">
        <v>45736</v>
      </c>
      <c r="AM67" s="3">
        <v>45744</v>
      </c>
      <c r="AN67" s="3">
        <v>45745</v>
      </c>
      <c r="AO67" s="3">
        <v>45746</v>
      </c>
      <c r="AP67" s="3">
        <v>45742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248</v>
      </c>
      <c r="C68" s="9" t="s">
        <v>152</v>
      </c>
      <c r="D68" s="13" t="s">
        <v>498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45747</v>
      </c>
      <c r="U68" s="11">
        <v>640</v>
      </c>
      <c r="V68" s="10">
        <v>225</v>
      </c>
      <c r="W68" s="10">
        <v>415</v>
      </c>
      <c r="X68" s="10">
        <v>0</v>
      </c>
      <c r="Y68" s="10">
        <v>435.75</v>
      </c>
      <c r="Z68" s="9" t="s">
        <v>81</v>
      </c>
      <c r="AA68" s="8">
        <v>434.81625000000008</v>
      </c>
      <c r="AB68" s="8">
        <v>434.81625000000008</v>
      </c>
      <c r="AC68" s="8">
        <v>0</v>
      </c>
      <c r="AD68" s="8">
        <v>434.81625000000008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528</v>
      </c>
      <c r="C69" s="9" t="s">
        <v>152</v>
      </c>
      <c r="D69" s="13" t="s">
        <v>421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45747</v>
      </c>
      <c r="U69" s="11">
        <v>10080</v>
      </c>
      <c r="V69" s="10">
        <v>0</v>
      </c>
      <c r="W69" s="10">
        <v>10080</v>
      </c>
      <c r="X69" s="10">
        <v>0</v>
      </c>
      <c r="Y69" s="10">
        <v>10584</v>
      </c>
      <c r="Z69" s="9" t="s">
        <v>81</v>
      </c>
      <c r="AA69" s="8">
        <v>10279.684800000001</v>
      </c>
      <c r="AB69" s="8">
        <v>4000</v>
      </c>
      <c r="AC69" s="8">
        <v>6279.6848000000009</v>
      </c>
      <c r="AD69" s="8">
        <v>4000</v>
      </c>
      <c r="AE69" s="8">
        <v>6279.6848000000009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474.46507377777772</v>
      </c>
    </row>
    <row r="70" spans="1:56" ht="28.5" customHeight="1" x14ac:dyDescent="0.45">
      <c r="A70" s="3">
        <v>45674</v>
      </c>
      <c r="B70" s="14" t="s">
        <v>373</v>
      </c>
      <c r="C70" s="9" t="s">
        <v>152</v>
      </c>
      <c r="D70" s="13" t="s">
        <v>162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45748</v>
      </c>
      <c r="U70" s="11">
        <v>811</v>
      </c>
      <c r="V70" s="10">
        <v>0</v>
      </c>
      <c r="W70" s="10">
        <v>811</v>
      </c>
      <c r="X70" s="10">
        <v>0</v>
      </c>
      <c r="Y70" s="10">
        <v>851.55000000000007</v>
      </c>
      <c r="Z70" s="9" t="s">
        <v>81</v>
      </c>
      <c r="AA70" s="8">
        <v>849.72525000000007</v>
      </c>
      <c r="AB70" s="8">
        <v>0</v>
      </c>
      <c r="AC70" s="8">
        <v>849.72525000000007</v>
      </c>
      <c r="AD70" s="8">
        <v>0</v>
      </c>
      <c r="AE70" s="8">
        <v>849.72525000000007</v>
      </c>
      <c r="AF70" s="8" t="s">
        <v>302</v>
      </c>
      <c r="AG70" s="1" t="s">
        <v>123</v>
      </c>
      <c r="AH70" s="1" t="s">
        <v>75</v>
      </c>
      <c r="AI70" s="1">
        <v>4</v>
      </c>
      <c r="AJ70" s="3">
        <v>45748</v>
      </c>
      <c r="AK70" s="3">
        <v>45744</v>
      </c>
      <c r="AL70" s="3">
        <v>45737</v>
      </c>
      <c r="AM70" s="3">
        <v>45745</v>
      </c>
      <c r="AN70" s="3">
        <v>45746</v>
      </c>
      <c r="AO70" s="3">
        <v>45747</v>
      </c>
      <c r="AP70" s="3">
        <v>45743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64.201463333333322</v>
      </c>
    </row>
    <row r="71" spans="1:56" ht="28.5" customHeight="1" x14ac:dyDescent="0.45">
      <c r="A71" s="3">
        <v>45721</v>
      </c>
      <c r="B71" s="14" t="s">
        <v>524</v>
      </c>
      <c r="C71" s="9" t="s">
        <v>152</v>
      </c>
      <c r="D71" s="13" t="s">
        <v>162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254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45748</v>
      </c>
      <c r="U71" s="11">
        <v>10320</v>
      </c>
      <c r="V71" s="10">
        <v>0</v>
      </c>
      <c r="W71" s="10">
        <v>10320</v>
      </c>
      <c r="X71" s="10">
        <v>0</v>
      </c>
      <c r="Y71" s="10">
        <v>10836</v>
      </c>
      <c r="Z71" s="9" t="s">
        <v>81</v>
      </c>
      <c r="AA71" s="8">
        <v>10812.78</v>
      </c>
      <c r="AB71" s="8">
        <v>0</v>
      </c>
      <c r="AC71" s="8">
        <v>10812.78</v>
      </c>
      <c r="AD71" s="8">
        <v>0</v>
      </c>
      <c r="AE71" s="8">
        <v>10812.78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45748</v>
      </c>
      <c r="AK71" s="3">
        <v>45744</v>
      </c>
      <c r="AL71" s="3">
        <v>45737</v>
      </c>
      <c r="AM71" s="3">
        <v>45745</v>
      </c>
      <c r="AN71" s="3">
        <v>45746</v>
      </c>
      <c r="AO71" s="3">
        <v>45747</v>
      </c>
      <c r="AP71" s="3">
        <v>45743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816.96559999999988</v>
      </c>
    </row>
    <row r="72" spans="1:56" ht="28.5" customHeight="1" x14ac:dyDescent="0.45">
      <c r="A72" s="3">
        <v>45721</v>
      </c>
      <c r="B72" s="14" t="s">
        <v>526</v>
      </c>
      <c r="C72" s="9" t="s">
        <v>152</v>
      </c>
      <c r="D72" s="13" t="s">
        <v>141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20955</v>
      </c>
      <c r="AB72" s="8">
        <v>0</v>
      </c>
      <c r="AC72" s="8">
        <v>20955</v>
      </c>
      <c r="AD72" s="8">
        <v>0</v>
      </c>
      <c r="AE72" s="8">
        <v>20955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1583.2666666666664</v>
      </c>
    </row>
    <row r="73" spans="1:56" ht="28.5" customHeight="1" x14ac:dyDescent="0.45">
      <c r="A73" s="3">
        <v>45738</v>
      </c>
      <c r="B73" s="14" t="s">
        <v>694</v>
      </c>
      <c r="C73" s="9" t="s">
        <v>111</v>
      </c>
      <c r="D73" s="13" t="s">
        <v>695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45751</v>
      </c>
      <c r="AK73" s="3">
        <v>45747</v>
      </c>
      <c r="AL73" s="3">
        <v>45740</v>
      </c>
      <c r="AM73" s="3">
        <v>45748</v>
      </c>
      <c r="AN73" s="3">
        <v>45749</v>
      </c>
      <c r="AO73" s="3">
        <v>45750</v>
      </c>
      <c r="AP73" s="3">
        <v>45746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8.5" customHeight="1" x14ac:dyDescent="0.45">
      <c r="A74" s="3">
        <v>45738</v>
      </c>
      <c r="B74" s="14" t="s">
        <v>720</v>
      </c>
      <c r="C74" s="9" t="s">
        <v>111</v>
      </c>
      <c r="D74" s="13" t="s">
        <v>696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45751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45751</v>
      </c>
      <c r="AK74" s="3">
        <v>45747</v>
      </c>
      <c r="AL74" s="3">
        <v>45740</v>
      </c>
      <c r="AM74" s="3">
        <v>45748</v>
      </c>
      <c r="AN74" s="3">
        <v>45749</v>
      </c>
      <c r="AO74" s="3">
        <v>45750</v>
      </c>
      <c r="AP74" s="3">
        <v>45746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333.54151111111111</v>
      </c>
    </row>
    <row r="75" spans="1:56" ht="28.5" customHeight="1" x14ac:dyDescent="0.45">
      <c r="A75" s="3">
        <v>45706</v>
      </c>
      <c r="B75" s="14" t="s">
        <v>430</v>
      </c>
      <c r="C75" s="9" t="s">
        <v>111</v>
      </c>
      <c r="D75" s="13" t="s">
        <v>431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45754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45754</v>
      </c>
      <c r="AK75" s="3">
        <v>45750</v>
      </c>
      <c r="AL75" s="3">
        <v>45743</v>
      </c>
      <c r="AM75" s="3">
        <v>45751</v>
      </c>
      <c r="AN75" s="3">
        <v>45752</v>
      </c>
      <c r="AO75" s="3">
        <v>45753</v>
      </c>
      <c r="AP75" s="3">
        <v>45749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45740</v>
      </c>
      <c r="B76" s="14" t="s">
        <v>692</v>
      </c>
      <c r="C76" s="9" t="s">
        <v>111</v>
      </c>
      <c r="D76" s="13" t="s">
        <v>702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8.5" customHeight="1" x14ac:dyDescent="0.45">
      <c r="A77" s="3">
        <v>45741</v>
      </c>
      <c r="B77" s="14" t="s">
        <v>735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8.5" customHeight="1" x14ac:dyDescent="0.45">
      <c r="A78" s="3">
        <v>45741</v>
      </c>
      <c r="B78" s="14" t="s">
        <v>736</v>
      </c>
      <c r="C78" s="9" t="s">
        <v>111</v>
      </c>
      <c r="D78" s="13" t="s">
        <v>697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45765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81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45765</v>
      </c>
      <c r="AK78" s="3">
        <v>45761</v>
      </c>
      <c r="AL78" s="3">
        <v>45754</v>
      </c>
      <c r="AM78" s="3">
        <v>45762</v>
      </c>
      <c r="AN78" s="3">
        <v>45763</v>
      </c>
      <c r="AO78" s="3">
        <v>45764</v>
      </c>
      <c r="AP78" s="3">
        <v>45760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333.54151111111111</v>
      </c>
    </row>
    <row r="79" spans="1:56" ht="28.5" customHeight="1" x14ac:dyDescent="0.45">
      <c r="A79" s="3">
        <v>45741</v>
      </c>
      <c r="B79" s="14" t="s">
        <v>737</v>
      </c>
      <c r="C79" s="9" t="s">
        <v>111</v>
      </c>
      <c r="D79" s="13" t="s">
        <v>698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738</v>
      </c>
      <c r="C80" s="9" t="s">
        <v>111</v>
      </c>
      <c r="D80" s="13" t="s">
        <v>699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45734</v>
      </c>
      <c r="B81" s="14" t="s">
        <v>664</v>
      </c>
      <c r="C81" s="9" t="s">
        <v>155</v>
      </c>
      <c r="D81" s="13" t="s">
        <v>651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 t="s">
        <v>619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8.5" customHeight="1" x14ac:dyDescent="0.45">
      <c r="A82" s="3">
        <v>45734</v>
      </c>
      <c r="B82" s="14" t="s">
        <v>664</v>
      </c>
      <c r="C82" s="9" t="s">
        <v>155</v>
      </c>
      <c r="D82" s="13" t="s">
        <v>653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619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45734</v>
      </c>
      <c r="B83" s="14" t="s">
        <v>664</v>
      </c>
      <c r="C83" s="9" t="s">
        <v>155</v>
      </c>
      <c r="D83" s="13" t="s">
        <v>654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 t="s">
        <v>619</v>
      </c>
      <c r="AG83" s="1" t="s">
        <v>123</v>
      </c>
      <c r="AH83" s="1" t="s">
        <v>75</v>
      </c>
      <c r="AI83" s="1">
        <v>4</v>
      </c>
      <c r="AJ83" s="3">
        <v>45768</v>
      </c>
      <c r="AK83" s="3">
        <v>45764</v>
      </c>
      <c r="AL83" s="3">
        <v>45757</v>
      </c>
      <c r="AM83" s="3">
        <v>45765</v>
      </c>
      <c r="AN83" s="3">
        <v>45766</v>
      </c>
      <c r="AO83" s="3">
        <v>45767</v>
      </c>
      <c r="AP83" s="3">
        <v>45763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406.37177777777782</v>
      </c>
    </row>
    <row r="84" spans="1:56" ht="28.5" customHeight="1" x14ac:dyDescent="0.45">
      <c r="A84" s="3">
        <v>45734</v>
      </c>
      <c r="B84" s="14" t="s">
        <v>701</v>
      </c>
      <c r="C84" s="9" t="s">
        <v>155</v>
      </c>
      <c r="D84" s="13" t="s">
        <v>680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 t="s">
        <v>619</v>
      </c>
      <c r="AG84" s="1" t="s">
        <v>123</v>
      </c>
      <c r="AH84" s="1" t="s">
        <v>75</v>
      </c>
      <c r="AI84" s="1">
        <v>4</v>
      </c>
      <c r="AJ84" s="3">
        <v>45768</v>
      </c>
      <c r="AK84" s="3">
        <v>45764</v>
      </c>
      <c r="AL84" s="3">
        <v>45757</v>
      </c>
      <c r="AM84" s="3">
        <v>45765</v>
      </c>
      <c r="AN84" s="3">
        <v>45766</v>
      </c>
      <c r="AO84" s="3">
        <v>45767</v>
      </c>
      <c r="AP84" s="3">
        <v>45763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8.5" customHeight="1" x14ac:dyDescent="0.45">
      <c r="A85" s="3" t="s">
        <v>146</v>
      </c>
      <c r="B85" s="14" t="s">
        <v>146</v>
      </c>
      <c r="C85" s="9" t="s">
        <v>155</v>
      </c>
      <c r="D85" s="13" t="s">
        <v>655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619</v>
      </c>
      <c r="AG85" s="1" t="s">
        <v>61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45740</v>
      </c>
      <c r="B86" s="14" t="s">
        <v>703</v>
      </c>
      <c r="C86" s="9" t="s">
        <v>80</v>
      </c>
      <c r="D86" s="13" t="s">
        <v>345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45776</v>
      </c>
      <c r="AK86" s="3">
        <v>45772</v>
      </c>
      <c r="AL86" s="3">
        <v>45765</v>
      </c>
      <c r="AM86" s="3">
        <v>45773</v>
      </c>
      <c r="AN86" s="3">
        <v>45774</v>
      </c>
      <c r="AO86" s="3">
        <v>45775</v>
      </c>
      <c r="AP86" s="3">
        <v>45771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8.5" customHeight="1" x14ac:dyDescent="0.45">
      <c r="A87" s="3">
        <v>45740</v>
      </c>
      <c r="B87" s="14" t="s">
        <v>715</v>
      </c>
      <c r="C87" s="9" t="s">
        <v>80</v>
      </c>
      <c r="D87" s="13" t="s">
        <v>399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8.5" customHeight="1" x14ac:dyDescent="0.45">
      <c r="A88" s="3" t="s">
        <v>146</v>
      </c>
      <c r="B88" s="14" t="s">
        <v>146</v>
      </c>
      <c r="C88" s="9" t="s">
        <v>152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140000</v>
      </c>
      <c r="V88" s="10">
        <v>0</v>
      </c>
      <c r="W88" s="10">
        <v>140000</v>
      </c>
      <c r="X88" s="10">
        <v>0</v>
      </c>
      <c r="Y88" s="10">
        <v>147000</v>
      </c>
      <c r="Z88" s="9" t="s">
        <v>81</v>
      </c>
      <c r="AA88" s="8">
        <v>146685</v>
      </c>
      <c r="AB88" s="8">
        <v>0</v>
      </c>
      <c r="AC88" s="8">
        <v>146685</v>
      </c>
      <c r="AD88" s="8">
        <v>0</v>
      </c>
      <c r="AE88" s="8">
        <v>146685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11082.866666666665</v>
      </c>
    </row>
    <row r="89" spans="1:56" ht="28.5" customHeight="1" x14ac:dyDescent="0.45">
      <c r="A89" s="3" t="s">
        <v>146</v>
      </c>
      <c r="B89" s="14" t="s">
        <v>146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45777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8.5" customHeight="1" x14ac:dyDescent="0.45">
      <c r="A90" s="3">
        <v>45705</v>
      </c>
      <c r="B90" s="14" t="s">
        <v>429</v>
      </c>
      <c r="C90" s="9" t="s">
        <v>152</v>
      </c>
      <c r="D90" s="13" t="s">
        <v>244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122</v>
      </c>
      <c r="V90" s="10">
        <v>0</v>
      </c>
      <c r="W90" s="10">
        <v>122</v>
      </c>
      <c r="X90" s="10">
        <v>11870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519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8.5" customHeight="1" x14ac:dyDescent="0.45">
      <c r="A92" s="3">
        <v>45720</v>
      </c>
      <c r="B92" s="14" t="s">
        <v>512</v>
      </c>
      <c r="C92" s="9" t="s">
        <v>111</v>
      </c>
      <c r="D92" s="13" t="s">
        <v>494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45720</v>
      </c>
      <c r="B93" s="14" t="s">
        <v>513</v>
      </c>
      <c r="C93" s="9" t="s">
        <v>111</v>
      </c>
      <c r="D93" s="13" t="s">
        <v>495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45720</v>
      </c>
      <c r="B94" s="14" t="s">
        <v>511</v>
      </c>
      <c r="C94" s="9" t="s">
        <v>111</v>
      </c>
      <c r="D94" s="13" t="s">
        <v>496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416.92688888888887</v>
      </c>
    </row>
    <row r="95" spans="1:56" ht="28.5" customHeight="1" x14ac:dyDescent="0.45">
      <c r="A95" s="3">
        <v>45720</v>
      </c>
      <c r="B95" s="14" t="s">
        <v>514</v>
      </c>
      <c r="C95" s="9" t="s">
        <v>111</v>
      </c>
      <c r="D95" s="13" t="s">
        <v>499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45712</v>
      </c>
      <c r="B96" s="14" t="s">
        <v>456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45681</v>
      </c>
      <c r="B97" s="14" t="s">
        <v>381</v>
      </c>
      <c r="C97" s="9" t="s">
        <v>80</v>
      </c>
      <c r="D97" s="13" t="s">
        <v>378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8.5" customHeight="1" x14ac:dyDescent="0.45">
      <c r="A98" s="3">
        <v>45705</v>
      </c>
      <c r="B98" s="14" t="s">
        <v>428</v>
      </c>
      <c r="C98" s="9" t="s">
        <v>152</v>
      </c>
      <c r="D98" s="13" t="s">
        <v>210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254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453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375</v>
      </c>
      <c r="C99" s="9" t="s">
        <v>152</v>
      </c>
      <c r="D99" s="13" t="s">
        <v>365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254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452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45611</v>
      </c>
      <c r="B100" s="14" t="s">
        <v>247</v>
      </c>
      <c r="C100" s="9" t="s">
        <v>152</v>
      </c>
      <c r="D100" s="13" t="s">
        <v>161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45611</v>
      </c>
      <c r="B101" s="14" t="s">
        <v>250</v>
      </c>
      <c r="C101" s="9" t="s">
        <v>152</v>
      </c>
      <c r="D101" s="13" t="s">
        <v>243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45611</v>
      </c>
      <c r="B102" s="14" t="s">
        <v>249</v>
      </c>
      <c r="C102" s="9" t="s">
        <v>152</v>
      </c>
      <c r="D102" s="13" t="s">
        <v>228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1434</v>
      </c>
      <c r="V102" s="10">
        <v>0</v>
      </c>
      <c r="W102" s="10">
        <v>1434</v>
      </c>
      <c r="X102" s="10">
        <v>11200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29.3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45523</v>
      </c>
      <c r="B103" s="14" t="s">
        <v>206</v>
      </c>
      <c r="C103" s="9" t="s">
        <v>152</v>
      </c>
      <c r="D103" s="13" t="s">
        <v>204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45523</v>
      </c>
      <c r="B104" s="14" t="s">
        <v>206</v>
      </c>
      <c r="C104" s="9" t="s">
        <v>152</v>
      </c>
      <c r="D104" s="13" t="s">
        <v>205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45643</v>
      </c>
      <c r="B105" s="14" t="s">
        <v>288</v>
      </c>
      <c r="C105" s="9" t="s">
        <v>111</v>
      </c>
      <c r="D105" s="13" t="s">
        <v>289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142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45720</v>
      </c>
      <c r="B106" s="14" t="s">
        <v>138</v>
      </c>
      <c r="C106" s="9" t="s">
        <v>111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45720</v>
      </c>
      <c r="B107" s="14" t="s">
        <v>138</v>
      </c>
      <c r="C107" s="9" t="s">
        <v>111</v>
      </c>
      <c r="D107" s="13" t="s">
        <v>339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45628</v>
      </c>
      <c r="B108" s="14" t="s">
        <v>261</v>
      </c>
      <c r="C108" s="9" t="s">
        <v>111</v>
      </c>
      <c r="D108" s="13" t="s">
        <v>262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45541</v>
      </c>
      <c r="B109" s="14" t="s">
        <v>212</v>
      </c>
      <c r="C109" s="9" t="s">
        <v>111</v>
      </c>
      <c r="D109" s="13" t="s">
        <v>213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219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353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45548</v>
      </c>
      <c r="B110" s="14" t="s">
        <v>216</v>
      </c>
      <c r="C110" s="9" t="s">
        <v>111</v>
      </c>
      <c r="D110" s="13" t="s">
        <v>215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2500</v>
      </c>
      <c r="V110" s="10">
        <v>2364</v>
      </c>
      <c r="W110" s="10">
        <v>136</v>
      </c>
      <c r="X110" s="10">
        <v>5500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45581</v>
      </c>
      <c r="B111" s="14" t="s">
        <v>223</v>
      </c>
      <c r="C111" s="9" t="s">
        <v>111</v>
      </c>
      <c r="D111" s="13" t="s">
        <v>224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374001.90630000015</v>
      </c>
      <c r="AB112" s="8">
        <v>9715.4762499999997</v>
      </c>
      <c r="AC112" s="8">
        <v>364286.43005000008</v>
      </c>
      <c r="AD112" s="8">
        <v>9715.4762499999997</v>
      </c>
      <c r="AE112" s="8">
        <v>364286.43005000008</v>
      </c>
      <c r="AF112" s="8" t="s">
        <v>58</v>
      </c>
      <c r="AG112" s="1" t="s">
        <v>124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45724</v>
      </c>
      <c r="B113" s="14" t="s">
        <v>600</v>
      </c>
      <c r="C113" s="9" t="s">
        <v>86</v>
      </c>
      <c r="D113" s="13" t="s">
        <v>537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234</v>
      </c>
      <c r="T113" s="12">
        <v>45747</v>
      </c>
      <c r="U113" s="11">
        <v>20000</v>
      </c>
      <c r="V113" s="10">
        <v>0</v>
      </c>
      <c r="W113" s="10">
        <v>20000</v>
      </c>
      <c r="X113" s="10">
        <v>20900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443</v>
      </c>
      <c r="AG113" s="1" t="s">
        <v>126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601</v>
      </c>
      <c r="C114" s="9" t="s">
        <v>86</v>
      </c>
      <c r="D114" s="13" t="s">
        <v>270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234</v>
      </c>
      <c r="T114" s="12">
        <v>45747</v>
      </c>
      <c r="U114" s="11">
        <v>20000</v>
      </c>
      <c r="V114" s="10">
        <v>0</v>
      </c>
      <c r="W114" s="10">
        <v>20000</v>
      </c>
      <c r="X114" s="10">
        <v>20800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443</v>
      </c>
      <c r="AG114" s="1" t="s">
        <v>123</v>
      </c>
      <c r="AH114" s="1" t="s">
        <v>74</v>
      </c>
      <c r="AI114" s="1">
        <v>2</v>
      </c>
      <c r="AJ114" s="3">
        <v>45747</v>
      </c>
      <c r="AK114" s="3">
        <v>0</v>
      </c>
      <c r="AL114" s="3">
        <v>45738</v>
      </c>
      <c r="AM114" s="3">
        <v>45745</v>
      </c>
      <c r="AN114" s="3">
        <v>45746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45722</v>
      </c>
      <c r="B115" s="14" t="s">
        <v>539</v>
      </c>
      <c r="C115" s="9" t="s">
        <v>86</v>
      </c>
      <c r="D115" s="13" t="s">
        <v>326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234</v>
      </c>
      <c r="T115" s="12">
        <v>45747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443</v>
      </c>
      <c r="AG115" s="1" t="s">
        <v>123</v>
      </c>
      <c r="AH115" s="1" t="s">
        <v>74</v>
      </c>
      <c r="AI115" s="1">
        <v>2</v>
      </c>
      <c r="AJ115" s="3">
        <v>45747</v>
      </c>
      <c r="AK115" s="3">
        <v>0</v>
      </c>
      <c r="AL115" s="3">
        <v>45738</v>
      </c>
      <c r="AM115" s="3">
        <v>45745</v>
      </c>
      <c r="AN115" s="3">
        <v>45746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8.5" customHeight="1" x14ac:dyDescent="0.45">
      <c r="A116" s="3">
        <v>45723</v>
      </c>
      <c r="B116" s="14" t="s">
        <v>561</v>
      </c>
      <c r="C116" s="9" t="s">
        <v>86</v>
      </c>
      <c r="D116" s="13" t="s">
        <v>442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234</v>
      </c>
      <c r="T116" s="12">
        <v>45747</v>
      </c>
      <c r="U116" s="11">
        <v>40000</v>
      </c>
      <c r="V116" s="10">
        <v>0</v>
      </c>
      <c r="W116" s="10">
        <v>40000</v>
      </c>
      <c r="X116" s="10">
        <v>23550</v>
      </c>
      <c r="Y116" s="10">
        <v>17272.5</v>
      </c>
      <c r="Z116" s="9" t="s">
        <v>82</v>
      </c>
      <c r="AA116" s="8">
        <v>18579.855525000003</v>
      </c>
      <c r="AB116" s="8">
        <v>18579.855525000003</v>
      </c>
      <c r="AC116" s="8">
        <v>0</v>
      </c>
      <c r="AD116" s="8">
        <v>0</v>
      </c>
      <c r="AE116" s="8">
        <v>0</v>
      </c>
      <c r="AF116" s="8" t="s">
        <v>443</v>
      </c>
      <c r="AG116" s="1" t="s">
        <v>123</v>
      </c>
      <c r="AH116" s="1" t="s">
        <v>74</v>
      </c>
      <c r="AI116" s="1">
        <v>2</v>
      </c>
      <c r="AJ116" s="3">
        <v>45747</v>
      </c>
      <c r="AK116" s="3">
        <v>0</v>
      </c>
      <c r="AL116" s="3">
        <v>45738</v>
      </c>
      <c r="AM116" s="3">
        <v>45745</v>
      </c>
      <c r="AN116" s="3">
        <v>45746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8.5" customHeight="1" x14ac:dyDescent="0.45">
      <c r="A117" s="3">
        <v>45724</v>
      </c>
      <c r="B117" s="14" t="s">
        <v>602</v>
      </c>
      <c r="C117" s="9" t="s">
        <v>86</v>
      </c>
      <c r="D117" s="13" t="s">
        <v>333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334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301</v>
      </c>
      <c r="AG117" s="1" t="s">
        <v>123</v>
      </c>
      <c r="AH117" s="1" t="s">
        <v>74</v>
      </c>
      <c r="AI117" s="1">
        <v>2</v>
      </c>
      <c r="AJ117" s="3">
        <v>45748</v>
      </c>
      <c r="AK117" s="3">
        <v>0</v>
      </c>
      <c r="AL117" s="3">
        <v>45739</v>
      </c>
      <c r="AM117" s="3">
        <v>45746</v>
      </c>
      <c r="AN117" s="3">
        <v>45747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8.5" customHeight="1" x14ac:dyDescent="0.45">
      <c r="A118" s="3">
        <v>45731</v>
      </c>
      <c r="B118" s="14" t="s">
        <v>666</v>
      </c>
      <c r="C118" s="9" t="s">
        <v>86</v>
      </c>
      <c r="D118" s="13" t="s">
        <v>624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234</v>
      </c>
      <c r="T118" s="12">
        <v>45749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0</v>
      </c>
      <c r="AC118" s="8">
        <v>16135.350000000002</v>
      </c>
      <c r="AD118" s="8">
        <v>0</v>
      </c>
      <c r="AE118" s="8">
        <v>0</v>
      </c>
      <c r="AF118" s="8" t="s">
        <v>245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1233.4578666666669</v>
      </c>
    </row>
    <row r="119" spans="1:56" ht="28.5" customHeight="1" x14ac:dyDescent="0.45">
      <c r="A119" s="3">
        <v>45731</v>
      </c>
      <c r="B119" s="14" t="s">
        <v>667</v>
      </c>
      <c r="C119" s="9" t="s">
        <v>86</v>
      </c>
      <c r="D119" s="13" t="s">
        <v>628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45749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245</v>
      </c>
      <c r="AG119" s="1" t="s">
        <v>123</v>
      </c>
      <c r="AH119" s="1" t="s">
        <v>74</v>
      </c>
      <c r="AI119" s="1">
        <v>2</v>
      </c>
      <c r="AJ119" s="3">
        <v>45749</v>
      </c>
      <c r="AK119" s="3">
        <v>0</v>
      </c>
      <c r="AL119" s="3">
        <v>45740</v>
      </c>
      <c r="AM119" s="3">
        <v>45747</v>
      </c>
      <c r="AN119" s="3">
        <v>45748</v>
      </c>
      <c r="AO119" s="3">
        <v>45748</v>
      </c>
      <c r="AP119" s="3">
        <v>45744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45731</v>
      </c>
      <c r="B120" s="14" t="s">
        <v>667</v>
      </c>
      <c r="C120" s="9" t="s">
        <v>86</v>
      </c>
      <c r="D120" s="13" t="s">
        <v>629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45749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82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0</v>
      </c>
      <c r="AF120" s="8" t="s">
        <v>245</v>
      </c>
      <c r="AG120" s="1" t="s">
        <v>123</v>
      </c>
      <c r="AH120" s="1" t="s">
        <v>74</v>
      </c>
      <c r="AI120" s="1">
        <v>2</v>
      </c>
      <c r="AJ120" s="3">
        <v>45749</v>
      </c>
      <c r="AK120" s="3">
        <v>0</v>
      </c>
      <c r="AL120" s="3">
        <v>45740</v>
      </c>
      <c r="AM120" s="3">
        <v>45747</v>
      </c>
      <c r="AN120" s="3">
        <v>45748</v>
      </c>
      <c r="AO120" s="3">
        <v>45748</v>
      </c>
      <c r="AP120" s="3">
        <v>45744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822.3052444444445</v>
      </c>
    </row>
    <row r="121" spans="1:56" ht="28.5" customHeight="1" x14ac:dyDescent="0.45">
      <c r="A121" s="3">
        <v>45731</v>
      </c>
      <c r="B121" s="14" t="s">
        <v>668</v>
      </c>
      <c r="C121" s="9" t="s">
        <v>86</v>
      </c>
      <c r="D121" s="13" t="s">
        <v>630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45749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245</v>
      </c>
      <c r="AG121" s="1" t="s">
        <v>123</v>
      </c>
      <c r="AH121" s="1" t="s">
        <v>74</v>
      </c>
      <c r="AI121" s="1">
        <v>2</v>
      </c>
      <c r="AJ121" s="3">
        <v>45749</v>
      </c>
      <c r="AK121" s="3">
        <v>0</v>
      </c>
      <c r="AL121" s="3">
        <v>45740</v>
      </c>
      <c r="AM121" s="3">
        <v>45747</v>
      </c>
      <c r="AN121" s="3">
        <v>45748</v>
      </c>
      <c r="AO121" s="3">
        <v>45748</v>
      </c>
      <c r="AP121" s="3">
        <v>45744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45724</v>
      </c>
      <c r="B122" s="14" t="s">
        <v>602</v>
      </c>
      <c r="C122" s="9" t="s">
        <v>86</v>
      </c>
      <c r="D122" s="13" t="s">
        <v>536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334</v>
      </c>
      <c r="T122" s="12">
        <v>45750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301</v>
      </c>
      <c r="AG122" s="1" t="s">
        <v>123</v>
      </c>
      <c r="AH122" s="1" t="s">
        <v>74</v>
      </c>
      <c r="AI122" s="1">
        <v>2</v>
      </c>
      <c r="AJ122" s="3">
        <v>45750</v>
      </c>
      <c r="AK122" s="3">
        <v>0</v>
      </c>
      <c r="AL122" s="3">
        <v>45741</v>
      </c>
      <c r="AM122" s="3">
        <v>45748</v>
      </c>
      <c r="AN122" s="3">
        <v>45749</v>
      </c>
      <c r="AO122" s="3">
        <v>45749</v>
      </c>
      <c r="AP122" s="3">
        <v>45745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45722</v>
      </c>
      <c r="B123" s="14" t="s">
        <v>540</v>
      </c>
      <c r="C123" s="9" t="s">
        <v>86</v>
      </c>
      <c r="D123" s="13" t="s">
        <v>326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45750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82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0</v>
      </c>
      <c r="AF123" s="8" t="s">
        <v>443</v>
      </c>
      <c r="AG123" s="1" t="s">
        <v>123</v>
      </c>
      <c r="AH123" s="1" t="s">
        <v>74</v>
      </c>
      <c r="AI123" s="1">
        <v>2</v>
      </c>
      <c r="AJ123" s="3">
        <v>45750</v>
      </c>
      <c r="AK123" s="3">
        <v>0</v>
      </c>
      <c r="AL123" s="3">
        <v>45741</v>
      </c>
      <c r="AM123" s="3">
        <v>45748</v>
      </c>
      <c r="AN123" s="3">
        <v>45749</v>
      </c>
      <c r="AO123" s="3">
        <v>45749</v>
      </c>
      <c r="AP123" s="3">
        <v>45745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3289.220977777778</v>
      </c>
    </row>
    <row r="124" spans="1:56" ht="28.5" customHeight="1" x14ac:dyDescent="0.45">
      <c r="A124" s="3">
        <v>45731</v>
      </c>
      <c r="B124" s="14" t="s">
        <v>669</v>
      </c>
      <c r="C124" s="9" t="s">
        <v>86</v>
      </c>
      <c r="D124" s="13" t="s">
        <v>626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234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245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45731</v>
      </c>
      <c r="B125" s="14" t="s">
        <v>670</v>
      </c>
      <c r="C125" s="9" t="s">
        <v>86</v>
      </c>
      <c r="D125" s="13" t="s">
        <v>632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234</v>
      </c>
      <c r="T125" s="12">
        <v>45751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16135.350000000002</v>
      </c>
      <c r="AB125" s="8">
        <v>0</v>
      </c>
      <c r="AC125" s="8">
        <v>16135.350000000002</v>
      </c>
      <c r="AD125" s="8">
        <v>0</v>
      </c>
      <c r="AE125" s="8">
        <v>0</v>
      </c>
      <c r="AF125" s="8" t="s">
        <v>245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1233.4578666666669</v>
      </c>
    </row>
    <row r="126" spans="1:56" ht="28.5" customHeight="1" x14ac:dyDescent="0.45">
      <c r="A126" s="3">
        <v>45731</v>
      </c>
      <c r="B126" s="14" t="s">
        <v>671</v>
      </c>
      <c r="C126" s="9" t="s">
        <v>86</v>
      </c>
      <c r="D126" s="13" t="s">
        <v>634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45751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245</v>
      </c>
      <c r="AG126" s="1" t="s">
        <v>123</v>
      </c>
      <c r="AH126" s="1" t="s">
        <v>74</v>
      </c>
      <c r="AI126" s="1">
        <v>2</v>
      </c>
      <c r="AJ126" s="3">
        <v>45751</v>
      </c>
      <c r="AK126" s="3">
        <v>0</v>
      </c>
      <c r="AL126" s="3">
        <v>45742</v>
      </c>
      <c r="AM126" s="3">
        <v>45749</v>
      </c>
      <c r="AN126" s="3">
        <v>45750</v>
      </c>
      <c r="AO126" s="3">
        <v>45750</v>
      </c>
      <c r="AP126" s="3">
        <v>45746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45724</v>
      </c>
      <c r="B127" s="14" t="s">
        <v>603</v>
      </c>
      <c r="C127" s="9" t="s">
        <v>86</v>
      </c>
      <c r="D127" s="13" t="s">
        <v>472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45751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443</v>
      </c>
      <c r="AG127" s="1" t="s">
        <v>123</v>
      </c>
      <c r="AH127" s="1" t="s">
        <v>74</v>
      </c>
      <c r="AI127" s="1">
        <v>2</v>
      </c>
      <c r="AJ127" s="3">
        <v>45751</v>
      </c>
      <c r="AK127" s="3">
        <v>0</v>
      </c>
      <c r="AL127" s="3">
        <v>45742</v>
      </c>
      <c r="AM127" s="3">
        <v>45749</v>
      </c>
      <c r="AN127" s="3">
        <v>45750</v>
      </c>
      <c r="AO127" s="3">
        <v>45750</v>
      </c>
      <c r="AP127" s="3">
        <v>45746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45724</v>
      </c>
      <c r="B128" s="14" t="s">
        <v>603</v>
      </c>
      <c r="C128" s="9" t="s">
        <v>86</v>
      </c>
      <c r="D128" s="13" t="s">
        <v>541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45751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443</v>
      </c>
      <c r="AG128" s="1" t="s">
        <v>123</v>
      </c>
      <c r="AH128" s="1" t="s">
        <v>74</v>
      </c>
      <c r="AI128" s="1">
        <v>2</v>
      </c>
      <c r="AJ128" s="3">
        <v>45751</v>
      </c>
      <c r="AK128" s="3">
        <v>0</v>
      </c>
      <c r="AL128" s="3">
        <v>45742</v>
      </c>
      <c r="AM128" s="3">
        <v>45749</v>
      </c>
      <c r="AN128" s="3">
        <v>45750</v>
      </c>
      <c r="AO128" s="3">
        <v>45750</v>
      </c>
      <c r="AP128" s="3">
        <v>45746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411.15262222222225</v>
      </c>
    </row>
    <row r="129" spans="1:56" ht="28.5" customHeight="1" x14ac:dyDescent="0.45">
      <c r="A129" s="3">
        <v>45721</v>
      </c>
      <c r="B129" s="14" t="s">
        <v>529</v>
      </c>
      <c r="C129" s="9" t="s">
        <v>152</v>
      </c>
      <c r="D129" s="13" t="s">
        <v>296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45752</v>
      </c>
      <c r="U129" s="11">
        <v>10080</v>
      </c>
      <c r="V129" s="10">
        <v>0</v>
      </c>
      <c r="W129" s="10">
        <v>10080</v>
      </c>
      <c r="X129" s="10">
        <v>0</v>
      </c>
      <c r="Y129" s="10">
        <v>10584</v>
      </c>
      <c r="Z129" s="9" t="s">
        <v>82</v>
      </c>
      <c r="AA129" s="8">
        <v>10561.320000000002</v>
      </c>
      <c r="AB129" s="8">
        <v>0</v>
      </c>
      <c r="AC129" s="8">
        <v>10561.320000000002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807.35424000000012</v>
      </c>
    </row>
    <row r="130" spans="1:56" ht="28.5" customHeight="1" x14ac:dyDescent="0.45">
      <c r="A130" s="3">
        <v>45721</v>
      </c>
      <c r="B130" s="14" t="s">
        <v>530</v>
      </c>
      <c r="C130" s="9" t="s">
        <v>152</v>
      </c>
      <c r="D130" s="13" t="s">
        <v>292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45752</v>
      </c>
      <c r="U130" s="11">
        <v>10080</v>
      </c>
      <c r="V130" s="10">
        <v>0</v>
      </c>
      <c r="W130" s="10">
        <v>10080</v>
      </c>
      <c r="X130" s="10">
        <v>0</v>
      </c>
      <c r="Y130" s="10">
        <v>10584</v>
      </c>
      <c r="Z130" s="9" t="s">
        <v>82</v>
      </c>
      <c r="AA130" s="8">
        <v>10561.320000000002</v>
      </c>
      <c r="AB130" s="8">
        <v>0</v>
      </c>
      <c r="AC130" s="8">
        <v>10561.320000000002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45752</v>
      </c>
      <c r="AK130" s="3">
        <v>0</v>
      </c>
      <c r="AL130" s="3">
        <v>45743</v>
      </c>
      <c r="AM130" s="3">
        <v>45750</v>
      </c>
      <c r="AN130" s="3">
        <v>45751</v>
      </c>
      <c r="AO130" s="3">
        <v>45751</v>
      </c>
      <c r="AP130" s="3">
        <v>45747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807.35424000000012</v>
      </c>
    </row>
    <row r="131" spans="1:56" ht="28.5" customHeight="1" x14ac:dyDescent="0.45">
      <c r="A131" s="3">
        <v>45722</v>
      </c>
      <c r="B131" s="14" t="s">
        <v>542</v>
      </c>
      <c r="C131" s="9" t="s">
        <v>86</v>
      </c>
      <c r="D131" s="13" t="s">
        <v>521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45754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443</v>
      </c>
      <c r="AG131" s="1" t="s">
        <v>123</v>
      </c>
      <c r="AH131" s="1" t="s">
        <v>74</v>
      </c>
      <c r="AI131" s="1">
        <v>2</v>
      </c>
      <c r="AJ131" s="3">
        <v>45754</v>
      </c>
      <c r="AK131" s="3">
        <v>0</v>
      </c>
      <c r="AL131" s="3">
        <v>45745</v>
      </c>
      <c r="AM131" s="3">
        <v>45752</v>
      </c>
      <c r="AN131" s="3">
        <v>45753</v>
      </c>
      <c r="AO131" s="3">
        <v>45753</v>
      </c>
      <c r="AP131" s="3">
        <v>45749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8.5" customHeight="1" x14ac:dyDescent="0.45">
      <c r="A132" s="3">
        <v>45737</v>
      </c>
      <c r="B132" s="14" t="s">
        <v>704</v>
      </c>
      <c r="C132" s="9" t="s">
        <v>73</v>
      </c>
      <c r="D132" s="13" t="s">
        <v>233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157</v>
      </c>
      <c r="T132" s="12">
        <v>45752</v>
      </c>
      <c r="U132" s="11">
        <v>5000</v>
      </c>
      <c r="V132" s="10">
        <v>0</v>
      </c>
      <c r="W132" s="10">
        <v>5000</v>
      </c>
      <c r="X132" s="10">
        <v>5300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45752</v>
      </c>
      <c r="AK132" s="3">
        <v>0</v>
      </c>
      <c r="AL132" s="3">
        <v>45743</v>
      </c>
      <c r="AM132" s="3">
        <v>45750</v>
      </c>
      <c r="AN132" s="3">
        <v>45751</v>
      </c>
      <c r="AO132" s="3">
        <v>45751</v>
      </c>
      <c r="AP132" s="3">
        <v>45747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45724</v>
      </c>
      <c r="B133" s="14" t="s">
        <v>604</v>
      </c>
      <c r="C133" s="9" t="s">
        <v>86</v>
      </c>
      <c r="D133" s="13" t="s">
        <v>333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334</v>
      </c>
      <c r="T133" s="12">
        <v>45755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301</v>
      </c>
      <c r="AG133" s="1" t="s">
        <v>123</v>
      </c>
      <c r="AH133" s="1" t="s">
        <v>74</v>
      </c>
      <c r="AI133" s="1">
        <v>2</v>
      </c>
      <c r="AJ133" s="3">
        <v>45755</v>
      </c>
      <c r="AK133" s="3">
        <v>0</v>
      </c>
      <c r="AL133" s="3">
        <v>45746</v>
      </c>
      <c r="AM133" s="3">
        <v>45753</v>
      </c>
      <c r="AN133" s="3">
        <v>45754</v>
      </c>
      <c r="AO133" s="3">
        <v>45754</v>
      </c>
      <c r="AP133" s="3">
        <v>45750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604</v>
      </c>
      <c r="C134" s="9" t="s">
        <v>86</v>
      </c>
      <c r="D134" s="13" t="s">
        <v>411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334</v>
      </c>
      <c r="T134" s="12">
        <v>45756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301</v>
      </c>
      <c r="AG134" s="1" t="s">
        <v>123</v>
      </c>
      <c r="AH134" s="1" t="s">
        <v>74</v>
      </c>
      <c r="AI134" s="1">
        <v>2</v>
      </c>
      <c r="AJ134" s="3">
        <v>45756</v>
      </c>
      <c r="AK134" s="3">
        <v>0</v>
      </c>
      <c r="AL134" s="3">
        <v>45747</v>
      </c>
      <c r="AM134" s="3">
        <v>45754</v>
      </c>
      <c r="AN134" s="3">
        <v>45755</v>
      </c>
      <c r="AO134" s="3">
        <v>45755</v>
      </c>
      <c r="AP134" s="3">
        <v>45751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670</v>
      </c>
      <c r="C135" s="9" t="s">
        <v>86</v>
      </c>
      <c r="D135" s="13" t="s">
        <v>631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245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45724</v>
      </c>
      <c r="B136" s="14" t="s">
        <v>605</v>
      </c>
      <c r="C136" s="9" t="s">
        <v>86</v>
      </c>
      <c r="D136" s="13" t="s">
        <v>536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45757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82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0</v>
      </c>
      <c r="AF136" s="8" t="s">
        <v>443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2466.9157333333337</v>
      </c>
    </row>
    <row r="137" spans="1:56" ht="28.5" customHeight="1" x14ac:dyDescent="0.45">
      <c r="A137" s="3">
        <v>45722</v>
      </c>
      <c r="B137" s="14" t="s">
        <v>543</v>
      </c>
      <c r="C137" s="9" t="s">
        <v>86</v>
      </c>
      <c r="D137" s="13" t="s">
        <v>326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443</v>
      </c>
      <c r="AG137" s="1" t="s">
        <v>123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562</v>
      </c>
      <c r="C138" s="9" t="s">
        <v>86</v>
      </c>
      <c r="D138" s="13" t="s">
        <v>442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45757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443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606</v>
      </c>
      <c r="C139" s="9" t="s">
        <v>86</v>
      </c>
      <c r="D139" s="13" t="s">
        <v>333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334</v>
      </c>
      <c r="T139" s="12">
        <v>45765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301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45728</v>
      </c>
      <c r="B140" s="14" t="s">
        <v>607</v>
      </c>
      <c r="C140" s="9" t="s">
        <v>86</v>
      </c>
      <c r="D140" s="13" t="s">
        <v>608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234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245</v>
      </c>
      <c r="AG140" s="1" t="s">
        <v>123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668</v>
      </c>
      <c r="C141" s="9" t="s">
        <v>86</v>
      </c>
      <c r="D141" s="13" t="s">
        <v>629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245</v>
      </c>
      <c r="AG141" s="1" t="s">
        <v>123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45724</v>
      </c>
      <c r="B142" s="14" t="s">
        <v>611</v>
      </c>
      <c r="C142" s="9" t="s">
        <v>86</v>
      </c>
      <c r="D142" s="13" t="s">
        <v>739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334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301</v>
      </c>
      <c r="AG142" s="1" t="s">
        <v>123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45724</v>
      </c>
      <c r="B143" s="14" t="s">
        <v>611</v>
      </c>
      <c r="C143" s="9" t="s">
        <v>86</v>
      </c>
      <c r="D143" s="13" t="s">
        <v>536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334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301</v>
      </c>
      <c r="AG143" s="1" t="s">
        <v>123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666</v>
      </c>
      <c r="C144" s="9" t="s">
        <v>86</v>
      </c>
      <c r="D144" s="13" t="s">
        <v>622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245</v>
      </c>
      <c r="AG144" s="1" t="s">
        <v>123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45736</v>
      </c>
      <c r="B145" s="14" t="s">
        <v>705</v>
      </c>
      <c r="C145" s="9" t="s">
        <v>86</v>
      </c>
      <c r="D145" s="13" t="s">
        <v>316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45759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 t="s">
        <v>317</v>
      </c>
      <c r="AG145" s="1" t="s">
        <v>123</v>
      </c>
      <c r="AH145" s="1" t="s">
        <v>74</v>
      </c>
      <c r="AI145" s="1">
        <v>2</v>
      </c>
      <c r="AJ145" s="3">
        <v>45759</v>
      </c>
      <c r="AK145" s="3">
        <v>0</v>
      </c>
      <c r="AL145" s="3">
        <v>45750</v>
      </c>
      <c r="AM145" s="3">
        <v>45757</v>
      </c>
      <c r="AN145" s="3">
        <v>45758</v>
      </c>
      <c r="AO145" s="3">
        <v>45758</v>
      </c>
      <c r="AP145" s="3">
        <v>45754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1233.4578666666669</v>
      </c>
    </row>
    <row r="146" spans="1:56" ht="28.5" customHeight="1" x14ac:dyDescent="0.45">
      <c r="A146" s="3">
        <v>45736</v>
      </c>
      <c r="B146" s="14" t="s">
        <v>705</v>
      </c>
      <c r="C146" s="9" t="s">
        <v>86</v>
      </c>
      <c r="D146" s="13" t="s">
        <v>319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45764</v>
      </c>
      <c r="U146" s="11">
        <v>14000</v>
      </c>
      <c r="V146" s="10">
        <v>0</v>
      </c>
      <c r="W146" s="10">
        <v>14000</v>
      </c>
      <c r="X146" s="10">
        <v>0</v>
      </c>
      <c r="Y146" s="10">
        <v>14700</v>
      </c>
      <c r="Z146" s="9" t="s">
        <v>82</v>
      </c>
      <c r="AA146" s="8">
        <v>15059.660000000002</v>
      </c>
      <c r="AB146" s="8">
        <v>0</v>
      </c>
      <c r="AC146" s="8">
        <v>15059.660000000002</v>
      </c>
      <c r="AD146" s="8">
        <v>0</v>
      </c>
      <c r="AE146" s="8">
        <v>0</v>
      </c>
      <c r="AF146" s="8" t="s">
        <v>317</v>
      </c>
      <c r="AG146" s="1" t="s">
        <v>123</v>
      </c>
      <c r="AH146" s="1" t="s">
        <v>74</v>
      </c>
      <c r="AI146" s="1">
        <v>2</v>
      </c>
      <c r="AJ146" s="3">
        <v>45764</v>
      </c>
      <c r="AK146" s="3">
        <v>0</v>
      </c>
      <c r="AL146" s="3">
        <v>45755</v>
      </c>
      <c r="AM146" s="3">
        <v>45762</v>
      </c>
      <c r="AN146" s="3">
        <v>45763</v>
      </c>
      <c r="AO146" s="3">
        <v>45763</v>
      </c>
      <c r="AP146" s="3">
        <v>45759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1151.2273422222224</v>
      </c>
    </row>
    <row r="147" spans="1:56" ht="28.5" customHeight="1" x14ac:dyDescent="0.45">
      <c r="A147" s="3">
        <v>45736</v>
      </c>
      <c r="B147" s="14" t="s">
        <v>706</v>
      </c>
      <c r="C147" s="9" t="s">
        <v>86</v>
      </c>
      <c r="D147" s="13" t="s">
        <v>656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317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8.5" customHeight="1" x14ac:dyDescent="0.45">
      <c r="A148" s="3">
        <v>45736</v>
      </c>
      <c r="B148" s="14" t="s">
        <v>707</v>
      </c>
      <c r="C148" s="9" t="s">
        <v>86</v>
      </c>
      <c r="D148" s="13" t="s">
        <v>409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45766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439</v>
      </c>
      <c r="AG148" s="1" t="s">
        <v>123</v>
      </c>
      <c r="AH148" s="1" t="s">
        <v>74</v>
      </c>
      <c r="AI148" s="1">
        <v>2</v>
      </c>
      <c r="AJ148" s="3">
        <v>45766</v>
      </c>
      <c r="AK148" s="3">
        <v>0</v>
      </c>
      <c r="AL148" s="3">
        <v>45757</v>
      </c>
      <c r="AM148" s="3">
        <v>45764</v>
      </c>
      <c r="AN148" s="3">
        <v>45765</v>
      </c>
      <c r="AO148" s="3">
        <v>45765</v>
      </c>
      <c r="AP148" s="3">
        <v>45761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45743</v>
      </c>
      <c r="B149" s="14" t="s">
        <v>138</v>
      </c>
      <c r="C149" s="9" t="s">
        <v>86</v>
      </c>
      <c r="D149" s="13" t="s">
        <v>354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439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138</v>
      </c>
      <c r="C150" s="9" t="s">
        <v>86</v>
      </c>
      <c r="D150" s="13" t="s">
        <v>411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439</v>
      </c>
      <c r="AG150" s="1" t="s">
        <v>61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45743</v>
      </c>
      <c r="B151" s="14" t="s">
        <v>138</v>
      </c>
      <c r="C151" s="9" t="s">
        <v>86</v>
      </c>
      <c r="D151" s="13" t="s">
        <v>326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45769</v>
      </c>
      <c r="U151" s="11">
        <v>80000</v>
      </c>
      <c r="V151" s="10">
        <v>0</v>
      </c>
      <c r="W151" s="10">
        <v>80000</v>
      </c>
      <c r="X151" s="10">
        <v>0</v>
      </c>
      <c r="Y151" s="10">
        <v>84000</v>
      </c>
      <c r="Z151" s="9" t="s">
        <v>82</v>
      </c>
      <c r="AA151" s="8">
        <v>86055.200000000012</v>
      </c>
      <c r="AB151" s="8">
        <v>0</v>
      </c>
      <c r="AC151" s="8">
        <v>86055.200000000012</v>
      </c>
      <c r="AD151" s="8">
        <v>0</v>
      </c>
      <c r="AE151" s="8">
        <v>0</v>
      </c>
      <c r="AF151" s="8" t="s">
        <v>439</v>
      </c>
      <c r="AG151" s="1" t="s">
        <v>123</v>
      </c>
      <c r="AH151" s="1" t="s">
        <v>74</v>
      </c>
      <c r="AI151" s="1">
        <v>2</v>
      </c>
      <c r="AJ151" s="3">
        <v>45769</v>
      </c>
      <c r="AK151" s="3">
        <v>0</v>
      </c>
      <c r="AL151" s="3">
        <v>45760</v>
      </c>
      <c r="AM151" s="3">
        <v>45767</v>
      </c>
      <c r="AN151" s="3">
        <v>45768</v>
      </c>
      <c r="AO151" s="3">
        <v>45768</v>
      </c>
      <c r="AP151" s="3">
        <v>45764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6578.441955555556</v>
      </c>
    </row>
    <row r="152" spans="1:56" ht="28.5" customHeight="1" x14ac:dyDescent="0.45">
      <c r="A152" s="3">
        <v>45743</v>
      </c>
      <c r="B152" s="14" t="s">
        <v>740</v>
      </c>
      <c r="C152" s="9" t="s">
        <v>86</v>
      </c>
      <c r="D152" s="13" t="s">
        <v>741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45757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245</v>
      </c>
      <c r="AG152" s="1" t="s">
        <v>123</v>
      </c>
      <c r="AH152" s="1" t="s">
        <v>74</v>
      </c>
      <c r="AI152" s="1">
        <v>2</v>
      </c>
      <c r="AJ152" s="3">
        <v>45757</v>
      </c>
      <c r="AK152" s="3">
        <v>0</v>
      </c>
      <c r="AL152" s="3">
        <v>45748</v>
      </c>
      <c r="AM152" s="3">
        <v>45755</v>
      </c>
      <c r="AN152" s="3">
        <v>45756</v>
      </c>
      <c r="AO152" s="3">
        <v>45756</v>
      </c>
      <c r="AP152" s="3">
        <v>45752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 t="s">
        <v>146</v>
      </c>
      <c r="B153" s="14" t="s">
        <v>146</v>
      </c>
      <c r="C153" s="9" t="s">
        <v>152</v>
      </c>
      <c r="D153" s="13" t="s">
        <v>61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45777</v>
      </c>
      <c r="U153" s="11">
        <v>160000</v>
      </c>
      <c r="V153" s="10">
        <v>0</v>
      </c>
      <c r="W153" s="10">
        <v>160000</v>
      </c>
      <c r="X153" s="10">
        <v>0</v>
      </c>
      <c r="Y153" s="10">
        <v>168000</v>
      </c>
      <c r="Z153" s="9" t="s">
        <v>82</v>
      </c>
      <c r="AA153" s="8">
        <v>167640</v>
      </c>
      <c r="AB153" s="8">
        <v>0</v>
      </c>
      <c r="AC153" s="8">
        <v>167640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12815.146666666666</v>
      </c>
    </row>
    <row r="154" spans="1:56" ht="28.5" customHeight="1" x14ac:dyDescent="0.45">
      <c r="A154" s="3">
        <v>45731</v>
      </c>
      <c r="B154" s="14" t="s">
        <v>672</v>
      </c>
      <c r="C154" s="9" t="s">
        <v>86</v>
      </c>
      <c r="D154" s="13" t="s">
        <v>621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245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673</v>
      </c>
      <c r="C155" s="9" t="s">
        <v>86</v>
      </c>
      <c r="D155" s="13" t="s">
        <v>626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245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674</v>
      </c>
      <c r="C156" s="9" t="s">
        <v>86</v>
      </c>
      <c r="D156" s="13" t="s">
        <v>632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245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673</v>
      </c>
      <c r="C157" s="9" t="s">
        <v>86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245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45731</v>
      </c>
      <c r="B158" s="14" t="s">
        <v>674</v>
      </c>
      <c r="C158" s="9" t="s">
        <v>86</v>
      </c>
      <c r="D158" s="13" t="s">
        <v>633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245</v>
      </c>
      <c r="AG158" s="1" t="s">
        <v>123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669</v>
      </c>
      <c r="C159" s="9" t="s">
        <v>86</v>
      </c>
      <c r="D159" s="13" t="s">
        <v>625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245</v>
      </c>
      <c r="AG159" s="1" t="s">
        <v>123</v>
      </c>
      <c r="AH159" s="1" t="s">
        <v>74</v>
      </c>
      <c r="AI159" s="1">
        <v>2</v>
      </c>
      <c r="AJ159" s="3">
        <v>45790</v>
      </c>
      <c r="AK159" s="3">
        <v>0</v>
      </c>
      <c r="AL159" s="3">
        <v>45781</v>
      </c>
      <c r="AM159" s="3">
        <v>45788</v>
      </c>
      <c r="AN159" s="3">
        <v>45789</v>
      </c>
      <c r="AO159" s="3">
        <v>45789</v>
      </c>
      <c r="AP159" s="3">
        <v>45785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672</v>
      </c>
      <c r="C160" s="9" t="s">
        <v>86</v>
      </c>
      <c r="D160" s="13" t="s">
        <v>623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45792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245</v>
      </c>
      <c r="AG160" s="1" t="s">
        <v>122</v>
      </c>
      <c r="AH160" s="1" t="s">
        <v>74</v>
      </c>
      <c r="AI160" s="1">
        <v>2</v>
      </c>
      <c r="AJ160" s="3">
        <v>45792</v>
      </c>
      <c r="AK160" s="3">
        <v>0</v>
      </c>
      <c r="AL160" s="3">
        <v>45783</v>
      </c>
      <c r="AM160" s="3">
        <v>45790</v>
      </c>
      <c r="AN160" s="3">
        <v>45791</v>
      </c>
      <c r="AO160" s="3">
        <v>45791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45728</v>
      </c>
      <c r="B161" s="14" t="s">
        <v>609</v>
      </c>
      <c r="C161" s="9" t="s">
        <v>86</v>
      </c>
      <c r="D161" s="13" t="s">
        <v>610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45793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245</v>
      </c>
      <c r="AG161" s="1" t="s">
        <v>122</v>
      </c>
      <c r="AH161" s="1" t="s">
        <v>74</v>
      </c>
      <c r="AI161" s="1">
        <v>2</v>
      </c>
      <c r="AJ161" s="3">
        <v>45793</v>
      </c>
      <c r="AK161" s="3">
        <v>0</v>
      </c>
      <c r="AL161" s="3">
        <v>45784</v>
      </c>
      <c r="AM161" s="3">
        <v>45791</v>
      </c>
      <c r="AN161" s="3">
        <v>45792</v>
      </c>
      <c r="AO161" s="3">
        <v>45792</v>
      </c>
      <c r="AP161" s="3">
        <v>45788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45728</v>
      </c>
      <c r="B162" s="14" t="s">
        <v>609</v>
      </c>
      <c r="C162" s="9" t="s">
        <v>86</v>
      </c>
      <c r="D162" s="13" t="s">
        <v>252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45793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245</v>
      </c>
      <c r="AG162" s="1" t="s">
        <v>122</v>
      </c>
      <c r="AH162" s="1" t="s">
        <v>74</v>
      </c>
      <c r="AI162" s="1">
        <v>2</v>
      </c>
      <c r="AJ162" s="3">
        <v>45793</v>
      </c>
      <c r="AK162" s="3">
        <v>0</v>
      </c>
      <c r="AL162" s="3">
        <v>45784</v>
      </c>
      <c r="AM162" s="3">
        <v>45791</v>
      </c>
      <c r="AN162" s="3">
        <v>45792</v>
      </c>
      <c r="AO162" s="3">
        <v>45792</v>
      </c>
      <c r="AP162" s="3">
        <v>45788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37</v>
      </c>
      <c r="G163" s="9">
        <v>0</v>
      </c>
      <c r="H163" s="9">
        <v>0</v>
      </c>
      <c r="I163" s="9">
        <v>80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82</v>
      </c>
      <c r="AA163" s="8">
        <v>926979.1055249999</v>
      </c>
      <c r="AB163" s="8">
        <v>50850.555525000003</v>
      </c>
      <c r="AC163" s="8">
        <v>876128.54999999993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8.5" customHeight="1" x14ac:dyDescent="0.45">
      <c r="A164" s="3" t="s">
        <v>146</v>
      </c>
      <c r="B164" s="14" t="s">
        <v>146</v>
      </c>
      <c r="C164" s="9" t="s">
        <v>275</v>
      </c>
      <c r="D164" s="13" t="s">
        <v>277</v>
      </c>
      <c r="E164" s="9">
        <v>21</v>
      </c>
      <c r="F164" s="9">
        <v>34</v>
      </c>
      <c r="G164" s="9" t="s">
        <v>60</v>
      </c>
      <c r="H164" s="9">
        <v>0</v>
      </c>
      <c r="I164" s="9">
        <v>60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36</v>
      </c>
      <c r="O164" s="9">
        <v>40</v>
      </c>
      <c r="P164" s="10">
        <v>195.39367372799995</v>
      </c>
      <c r="Q164" s="10">
        <v>0</v>
      </c>
      <c r="R164" s="10">
        <v>195.39367372799995</v>
      </c>
      <c r="S164" s="9" t="s">
        <v>67</v>
      </c>
      <c r="T164" s="12">
        <v>45777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140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45777</v>
      </c>
      <c r="AK164" s="3">
        <v>0</v>
      </c>
      <c r="AL164" s="3">
        <v>45767</v>
      </c>
      <c r="AM164" s="3">
        <v>45774</v>
      </c>
      <c r="AN164" s="3">
        <v>45775</v>
      </c>
      <c r="AO164" s="3">
        <v>45775</v>
      </c>
      <c r="AP164" s="3">
        <v>45772</v>
      </c>
      <c r="AQ164" s="3">
        <v>45776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676.95127500000001</v>
      </c>
    </row>
    <row r="165" spans="1:56" ht="28.5" customHeight="1" x14ac:dyDescent="0.45">
      <c r="A165" s="3" t="s">
        <v>146</v>
      </c>
      <c r="B165" s="14" t="s">
        <v>146</v>
      </c>
      <c r="C165" s="9" t="s">
        <v>196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41</v>
      </c>
      <c r="O165" s="9">
        <v>40</v>
      </c>
      <c r="P165" s="10">
        <v>445.06336793599996</v>
      </c>
      <c r="Q165" s="10">
        <v>0</v>
      </c>
      <c r="R165" s="10">
        <v>445.06336793599996</v>
      </c>
      <c r="S165" s="9" t="s">
        <v>71</v>
      </c>
      <c r="T165" s="12">
        <v>45777</v>
      </c>
      <c r="U165" s="11">
        <v>20000</v>
      </c>
      <c r="V165" s="10">
        <v>0</v>
      </c>
      <c r="W165" s="10">
        <v>20000</v>
      </c>
      <c r="X165" s="10">
        <v>0</v>
      </c>
      <c r="Y165" s="10">
        <v>0</v>
      </c>
      <c r="Z165" s="9" t="s">
        <v>140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3</v>
      </c>
      <c r="AJ165" s="3">
        <v>45777</v>
      </c>
      <c r="AK165" s="3">
        <v>0</v>
      </c>
      <c r="AL165" s="3">
        <v>0</v>
      </c>
      <c r="AM165" s="3">
        <v>0</v>
      </c>
      <c r="AN165" s="3">
        <v>0</v>
      </c>
      <c r="AO165" s="3">
        <v>45774</v>
      </c>
      <c r="AP165" s="3">
        <v>45772</v>
      </c>
      <c r="AQ165" s="3">
        <v>45775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1506.4549499999996</v>
      </c>
    </row>
    <row r="166" spans="1:56" ht="28.5" customHeight="1" x14ac:dyDescent="0.45">
      <c r="A166" s="3" t="s">
        <v>146</v>
      </c>
      <c r="B166" s="14" t="s">
        <v>146</v>
      </c>
      <c r="C166" s="9" t="s">
        <v>196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45777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140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2</v>
      </c>
      <c r="AJ166" s="3">
        <v>45777</v>
      </c>
      <c r="AK166" s="3">
        <v>0</v>
      </c>
      <c r="AL166" s="3">
        <v>0</v>
      </c>
      <c r="AM166" s="3">
        <v>0</v>
      </c>
      <c r="AN166" s="3">
        <v>0</v>
      </c>
      <c r="AO166" s="3">
        <v>45775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1506.4549499999996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67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140</v>
      </c>
      <c r="AA167" s="8">
        <v>54063.899999999994</v>
      </c>
      <c r="AB167" s="8">
        <v>0</v>
      </c>
      <c r="AC167" s="8">
        <v>54063.899999999994</v>
      </c>
      <c r="AD167" s="8">
        <v>0</v>
      </c>
      <c r="AE167" s="8">
        <v>0</v>
      </c>
      <c r="AF167" s="8" t="s">
        <v>58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45736</v>
      </c>
      <c r="B168" s="14" t="s">
        <v>708</v>
      </c>
      <c r="C168" s="9" t="s">
        <v>80</v>
      </c>
      <c r="D168" s="13" t="s">
        <v>376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42</v>
      </c>
      <c r="O168" s="9">
        <v>40</v>
      </c>
      <c r="P168" s="10">
        <v>68.387785804799989</v>
      </c>
      <c r="Q168" s="10">
        <v>0</v>
      </c>
      <c r="R168" s="10">
        <v>68.387785804799989</v>
      </c>
      <c r="S168" s="9" t="s">
        <v>67</v>
      </c>
      <c r="T168" s="12">
        <v>45748</v>
      </c>
      <c r="U168" s="11">
        <v>3000</v>
      </c>
      <c r="V168" s="10">
        <v>0</v>
      </c>
      <c r="W168" s="10">
        <v>3000</v>
      </c>
      <c r="X168" s="10">
        <v>3510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45748</v>
      </c>
      <c r="AK168" s="3">
        <v>45744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45743</v>
      </c>
      <c r="AQ168" s="3">
        <v>45747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45736</v>
      </c>
      <c r="B169" s="14" t="s">
        <v>709</v>
      </c>
      <c r="C169" s="9" t="s">
        <v>80</v>
      </c>
      <c r="D169" s="13" t="s">
        <v>681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67</v>
      </c>
      <c r="T169" s="12">
        <v>45748</v>
      </c>
      <c r="U169" s="11">
        <v>3000</v>
      </c>
      <c r="V169" s="10">
        <v>0</v>
      </c>
      <c r="W169" s="10">
        <v>3000</v>
      </c>
      <c r="X169" s="10">
        <v>3570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45748</v>
      </c>
      <c r="AK169" s="3">
        <v>45744</v>
      </c>
      <c r="AL169" s="3">
        <v>45738</v>
      </c>
      <c r="AM169" s="3">
        <v>45745</v>
      </c>
      <c r="AN169" s="3">
        <v>45746</v>
      </c>
      <c r="AO169" s="3">
        <v>45746</v>
      </c>
      <c r="AP169" s="3">
        <v>45743</v>
      </c>
      <c r="AQ169" s="3">
        <v>45747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45743</v>
      </c>
      <c r="B170" s="14" t="s">
        <v>742</v>
      </c>
      <c r="C170" s="9" t="s">
        <v>80</v>
      </c>
      <c r="D170" s="13" t="s">
        <v>729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67</v>
      </c>
      <c r="T170" s="12">
        <v>45748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128</v>
      </c>
      <c r="AA170" s="8">
        <v>3310.89</v>
      </c>
      <c r="AB170" s="8">
        <v>3310.89</v>
      </c>
      <c r="AC170" s="8">
        <v>0</v>
      </c>
      <c r="AD170" s="8">
        <v>3310.89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45748</v>
      </c>
      <c r="AK170" s="3">
        <v>45744</v>
      </c>
      <c r="AL170" s="3">
        <v>45738</v>
      </c>
      <c r="AM170" s="3">
        <v>45745</v>
      </c>
      <c r="AN170" s="3">
        <v>45746</v>
      </c>
      <c r="AO170" s="3">
        <v>45746</v>
      </c>
      <c r="AP170" s="3">
        <v>45743</v>
      </c>
      <c r="AQ170" s="3">
        <v>45747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45740</v>
      </c>
      <c r="B171" s="14" t="s">
        <v>721</v>
      </c>
      <c r="C171" s="9" t="s">
        <v>355</v>
      </c>
      <c r="D171" s="13" t="s">
        <v>716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45752</v>
      </c>
      <c r="AK171" s="3">
        <v>45748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45747</v>
      </c>
      <c r="AQ171" s="3">
        <v>45751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45693</v>
      </c>
      <c r="B172" s="14" t="s">
        <v>406</v>
      </c>
      <c r="C172" s="9" t="s">
        <v>111</v>
      </c>
      <c r="D172" s="13" t="s">
        <v>193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42</v>
      </c>
      <c r="O172" s="9">
        <v>40</v>
      </c>
      <c r="P172" s="10">
        <v>0.43312264343039991</v>
      </c>
      <c r="Q172" s="10">
        <v>0</v>
      </c>
      <c r="R172" s="10">
        <v>0.43312264343039991</v>
      </c>
      <c r="S172" s="9" t="s">
        <v>67</v>
      </c>
      <c r="T172" s="12">
        <v>45754</v>
      </c>
      <c r="U172" s="11">
        <v>5000</v>
      </c>
      <c r="V172" s="10">
        <v>4981</v>
      </c>
      <c r="W172" s="10">
        <v>19</v>
      </c>
      <c r="X172" s="10">
        <v>5398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45754</v>
      </c>
      <c r="AK172" s="3">
        <v>45750</v>
      </c>
      <c r="AL172" s="3">
        <v>45744</v>
      </c>
      <c r="AM172" s="3">
        <v>45751</v>
      </c>
      <c r="AN172" s="3">
        <v>45752</v>
      </c>
      <c r="AO172" s="3">
        <v>45752</v>
      </c>
      <c r="AP172" s="3">
        <v>45749</v>
      </c>
      <c r="AQ172" s="3">
        <v>45753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 t="s">
        <v>146</v>
      </c>
      <c r="B173" s="14" t="s">
        <v>146</v>
      </c>
      <c r="C173" s="9" t="s">
        <v>115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128</v>
      </c>
      <c r="AA173" s="8">
        <v>43027.600000000006</v>
      </c>
      <c r="AB173" s="8">
        <v>43027.600000000006</v>
      </c>
      <c r="AC173" s="8">
        <v>0</v>
      </c>
      <c r="AD173" s="8">
        <v>43027.600000000006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743</v>
      </c>
      <c r="C174" s="9" t="s">
        <v>208</v>
      </c>
      <c r="D174" s="13" t="s">
        <v>722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145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743</v>
      </c>
      <c r="C175" s="9" t="s">
        <v>208</v>
      </c>
      <c r="D175" s="13" t="s">
        <v>352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744</v>
      </c>
      <c r="C176" s="9" t="s">
        <v>208</v>
      </c>
      <c r="D176" s="13" t="s">
        <v>745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744</v>
      </c>
      <c r="C177" s="9" t="s">
        <v>208</v>
      </c>
      <c r="D177" s="13" t="s">
        <v>328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746</v>
      </c>
      <c r="C178" s="9" t="s">
        <v>208</v>
      </c>
      <c r="D178" s="13" t="s">
        <v>724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746</v>
      </c>
      <c r="C179" s="9" t="s">
        <v>208</v>
      </c>
      <c r="D179" s="13" t="s">
        <v>725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128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113</v>
      </c>
      <c r="D180" s="13" t="s">
        <v>160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45777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128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21513.800000000003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1547.1290706666666</v>
      </c>
    </row>
    <row r="181" spans="1:56" ht="28.5" customHeight="1" x14ac:dyDescent="0.45">
      <c r="A181" s="3" t="s">
        <v>146</v>
      </c>
      <c r="B181" s="14" t="s">
        <v>146</v>
      </c>
      <c r="C181" s="9" t="s">
        <v>111</v>
      </c>
      <c r="D181" s="13" t="s">
        <v>61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227.95928601599996</v>
      </c>
      <c r="Q181" s="10">
        <v>0</v>
      </c>
      <c r="R181" s="10">
        <v>227.95928601599996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128</v>
      </c>
      <c r="AA181" s="8">
        <v>11595.1</v>
      </c>
      <c r="AB181" s="8">
        <v>11595.1</v>
      </c>
      <c r="AC181" s="8">
        <v>0</v>
      </c>
      <c r="AD181" s="8">
        <v>11595.1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272</v>
      </c>
      <c r="C182" s="9" t="s">
        <v>113</v>
      </c>
      <c r="D182" s="13" t="s">
        <v>160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336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45628</v>
      </c>
      <c r="B183" s="14" t="s">
        <v>265</v>
      </c>
      <c r="C183" s="9" t="s">
        <v>113</v>
      </c>
      <c r="D183" s="13" t="s">
        <v>160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1759</v>
      </c>
      <c r="W183" s="10">
        <v>14241</v>
      </c>
      <c r="X183" s="10">
        <v>0</v>
      </c>
      <c r="Y183" s="10">
        <v>14953.050000000001</v>
      </c>
      <c r="Z183" s="9" t="s">
        <v>128</v>
      </c>
      <c r="AA183" s="8">
        <v>15318.901290000002</v>
      </c>
      <c r="AB183" s="8">
        <v>15318.901290000002</v>
      </c>
      <c r="AC183" s="8">
        <v>0</v>
      </c>
      <c r="AD183" s="8">
        <v>15318.901290000002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335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45631</v>
      </c>
      <c r="B184" s="14" t="s">
        <v>273</v>
      </c>
      <c r="C184" s="9" t="s">
        <v>113</v>
      </c>
      <c r="D184" s="13" t="s">
        <v>160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128</v>
      </c>
      <c r="AA184" s="8">
        <v>17211.04</v>
      </c>
      <c r="AB184" s="8">
        <v>17211.04</v>
      </c>
      <c r="AC184" s="8">
        <v>0</v>
      </c>
      <c r="AD184" s="8">
        <v>17211.04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337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45693</v>
      </c>
      <c r="B185" s="14" t="s">
        <v>405</v>
      </c>
      <c r="C185" s="9" t="s">
        <v>111</v>
      </c>
      <c r="D185" s="13" t="s">
        <v>402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45693</v>
      </c>
      <c r="B186" s="14" t="s">
        <v>406</v>
      </c>
      <c r="C186" s="9" t="s">
        <v>111</v>
      </c>
      <c r="D186" s="13" t="s">
        <v>193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113.97964300799998</v>
      </c>
      <c r="Q186" s="10">
        <v>0</v>
      </c>
      <c r="R186" s="10">
        <v>113.97964300799998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5797.55</v>
      </c>
      <c r="AB186" s="8">
        <v>5797.55</v>
      </c>
      <c r="AC186" s="8">
        <v>0</v>
      </c>
      <c r="AD186" s="8">
        <v>5797.55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45667</v>
      </c>
      <c r="B187" s="14" t="s">
        <v>347</v>
      </c>
      <c r="C187" s="9" t="s">
        <v>111</v>
      </c>
      <c r="D187" s="13" t="s">
        <v>341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 t="s">
        <v>63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128</v>
      </c>
      <c r="AA187" s="8">
        <v>4414.5199999999995</v>
      </c>
      <c r="AB187" s="8">
        <v>4414.5199999999995</v>
      </c>
      <c r="AC187" s="8">
        <v>0</v>
      </c>
      <c r="AD187" s="8">
        <v>4414.5199999999995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 t="s">
        <v>146</v>
      </c>
      <c r="B188" s="14" t="s">
        <v>146</v>
      </c>
      <c r="C188" s="9" t="s">
        <v>113</v>
      </c>
      <c r="D188" s="13" t="s">
        <v>160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10756.900000000001</v>
      </c>
      <c r="AB188" s="8">
        <v>10756.900000000001</v>
      </c>
      <c r="AC188" s="8">
        <v>0</v>
      </c>
      <c r="AD188" s="8">
        <v>10756.900000000001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45548</v>
      </c>
      <c r="B189" s="14" t="s">
        <v>217</v>
      </c>
      <c r="C189" s="9" t="s">
        <v>111</v>
      </c>
      <c r="D189" s="13" t="s">
        <v>211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217.10408191999997</v>
      </c>
      <c r="Q189" s="10">
        <v>0</v>
      </c>
      <c r="R189" s="10">
        <v>217.10408191999997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128</v>
      </c>
      <c r="AA189" s="8">
        <v>11036.3</v>
      </c>
      <c r="AB189" s="8">
        <v>11036.3</v>
      </c>
      <c r="AC189" s="8">
        <v>0</v>
      </c>
      <c r="AD189" s="8">
        <v>11036.3</v>
      </c>
      <c r="AE189" s="8">
        <v>0</v>
      </c>
      <c r="AF189" s="8">
        <v>0</v>
      </c>
      <c r="AG189" s="1" t="s">
        <v>126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45066</v>
      </c>
      <c r="B190" s="14" t="s">
        <v>136</v>
      </c>
      <c r="C190" s="9" t="s">
        <v>80</v>
      </c>
      <c r="D190" s="13" t="s">
        <v>135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</v>
      </c>
      <c r="F191" s="9">
        <v>37</v>
      </c>
      <c r="G191" s="9">
        <v>0</v>
      </c>
      <c r="H191" s="9">
        <v>0</v>
      </c>
      <c r="I191" s="9">
        <v>74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 t="s">
        <v>83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207671.83128999997</v>
      </c>
      <c r="AB191" s="8">
        <v>186158.03128999998</v>
      </c>
      <c r="AC191" s="8">
        <v>21513.800000000003</v>
      </c>
      <c r="AD191" s="8">
        <v>186158.03128999998</v>
      </c>
      <c r="AE191" s="8">
        <v>21513.800000000003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130</v>
      </c>
      <c r="BD191" s="56">
        <v>0</v>
      </c>
    </row>
    <row r="192" spans="1:56" ht="28.5" customHeight="1" x14ac:dyDescent="0.45">
      <c r="A192" s="3">
        <v>45720</v>
      </c>
      <c r="B192" s="14" t="s">
        <v>516</v>
      </c>
      <c r="C192" s="9" t="s">
        <v>502</v>
      </c>
      <c r="D192" s="13" t="s">
        <v>503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377</v>
      </c>
      <c r="T192" s="12">
        <v>45746</v>
      </c>
      <c r="U192" s="11">
        <v>300000</v>
      </c>
      <c r="V192" s="10">
        <v>219310</v>
      </c>
      <c r="W192" s="10">
        <v>80690</v>
      </c>
      <c r="X192" s="10">
        <v>222717</v>
      </c>
      <c r="Y192" s="10">
        <v>81147.150000000009</v>
      </c>
      <c r="Z192" s="9" t="s">
        <v>419</v>
      </c>
      <c r="AA192" s="8">
        <v>80487.423670500008</v>
      </c>
      <c r="AB192" s="8">
        <v>80487.423670500008</v>
      </c>
      <c r="AC192" s="8">
        <v>0</v>
      </c>
      <c r="AD192" s="8">
        <v>80487.423670500008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45746</v>
      </c>
      <c r="AK192" s="3">
        <v>45742</v>
      </c>
      <c r="AL192" s="3">
        <v>45736</v>
      </c>
      <c r="AM192" s="3">
        <v>45743</v>
      </c>
      <c r="AN192" s="3">
        <v>45744</v>
      </c>
      <c r="AO192" s="3">
        <v>45744</v>
      </c>
      <c r="AP192" s="3">
        <v>45741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422</v>
      </c>
      <c r="BD192" s="56">
        <v>0</v>
      </c>
    </row>
    <row r="193" spans="1:56" ht="28.5" customHeight="1" x14ac:dyDescent="0.45">
      <c r="A193" s="3">
        <v>45720</v>
      </c>
      <c r="B193" s="14" t="s">
        <v>516</v>
      </c>
      <c r="C193" s="9" t="s">
        <v>502</v>
      </c>
      <c r="D193" s="13" t="s">
        <v>503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377</v>
      </c>
      <c r="T193" s="12">
        <v>45800</v>
      </c>
      <c r="U193" s="11">
        <v>3700000</v>
      </c>
      <c r="V193" s="10">
        <v>0</v>
      </c>
      <c r="W193" s="10">
        <v>3700000</v>
      </c>
      <c r="X193" s="10">
        <v>0</v>
      </c>
      <c r="Y193" s="10">
        <v>3885000</v>
      </c>
      <c r="Z193" s="9" t="s">
        <v>419</v>
      </c>
      <c r="AA193" s="8">
        <v>3669919.0000000005</v>
      </c>
      <c r="AB193" s="8">
        <v>37911</v>
      </c>
      <c r="AC193" s="8">
        <v>3632008.0000000005</v>
      </c>
      <c r="AD193" s="8">
        <v>0</v>
      </c>
      <c r="AE193" s="8">
        <v>3669919.0000000005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422</v>
      </c>
      <c r="BD193" s="56">
        <v>388067.94810666679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419</v>
      </c>
      <c r="AA194" s="8">
        <v>3750406.4236705005</v>
      </c>
      <c r="AB194" s="8">
        <v>118398.42367050001</v>
      </c>
      <c r="AC194" s="8">
        <v>3632008.0000000005</v>
      </c>
      <c r="AD194" s="8">
        <v>80487.423670500008</v>
      </c>
      <c r="AE194" s="8">
        <v>3669919.0000000005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422</v>
      </c>
      <c r="BD194" s="56">
        <v>0</v>
      </c>
    </row>
    <row r="195" spans="1:56" ht="28.5" customHeight="1" x14ac:dyDescent="0.45">
      <c r="A195" s="3">
        <v>45706</v>
      </c>
      <c r="B195" s="14" t="s">
        <v>532</v>
      </c>
      <c r="C195" s="9" t="s">
        <v>282</v>
      </c>
      <c r="D195" s="13" t="s">
        <v>283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45747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5518.15</v>
      </c>
      <c r="AB195" s="8">
        <v>5518.15</v>
      </c>
      <c r="AC195" s="8">
        <v>0</v>
      </c>
      <c r="AD195" s="8">
        <v>5518.15</v>
      </c>
      <c r="AE195" s="8">
        <v>0</v>
      </c>
      <c r="AF195" s="8" t="s">
        <v>236</v>
      </c>
      <c r="AG195" s="1" t="s">
        <v>123</v>
      </c>
      <c r="AH195" s="1" t="s">
        <v>68</v>
      </c>
      <c r="AI195" s="1">
        <v>4</v>
      </c>
      <c r="AJ195" s="3">
        <v>45747</v>
      </c>
      <c r="AK195" s="3">
        <v>45743</v>
      </c>
      <c r="AL195" s="3">
        <v>45737</v>
      </c>
      <c r="AM195" s="3">
        <v>45744</v>
      </c>
      <c r="AN195" s="3">
        <v>45745</v>
      </c>
      <c r="AO195" s="3">
        <v>45745</v>
      </c>
      <c r="AP195" s="3">
        <v>45742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445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45723</v>
      </c>
      <c r="B196" s="14" t="s">
        <v>545</v>
      </c>
      <c r="C196" s="9" t="s">
        <v>282</v>
      </c>
      <c r="D196" s="13" t="s">
        <v>274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45747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 t="s">
        <v>236</v>
      </c>
      <c r="AG196" s="1" t="s">
        <v>61</v>
      </c>
      <c r="AH196" s="1" t="s">
        <v>68</v>
      </c>
      <c r="AI196" s="1">
        <v>4</v>
      </c>
      <c r="AJ196" s="3">
        <v>45747</v>
      </c>
      <c r="AK196" s="3">
        <v>45743</v>
      </c>
      <c r="AL196" s="3">
        <v>45737</v>
      </c>
      <c r="AM196" s="3">
        <v>45744</v>
      </c>
      <c r="AN196" s="3">
        <v>45745</v>
      </c>
      <c r="AO196" s="3">
        <v>45745</v>
      </c>
      <c r="AP196" s="3">
        <v>45742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8.5" customHeight="1" x14ac:dyDescent="0.45">
      <c r="A197" s="3">
        <v>45740</v>
      </c>
      <c r="B197" s="14" t="s">
        <v>726</v>
      </c>
      <c r="C197" s="9" t="s">
        <v>710</v>
      </c>
      <c r="D197" s="13" t="s">
        <v>711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45751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8280</v>
      </c>
      <c r="AC197" s="8">
        <v>11557.400000000001</v>
      </c>
      <c r="AD197" s="8">
        <v>0</v>
      </c>
      <c r="AE197" s="8">
        <v>0</v>
      </c>
      <c r="AF197" s="8" t="s">
        <v>356</v>
      </c>
      <c r="AG197" s="1" t="s">
        <v>61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863.91564999999991</v>
      </c>
    </row>
    <row r="198" spans="1:56" ht="28.5" customHeight="1" x14ac:dyDescent="0.45">
      <c r="A198" s="3">
        <v>45743</v>
      </c>
      <c r="B198" s="14" t="s">
        <v>747</v>
      </c>
      <c r="C198" s="9" t="s">
        <v>207</v>
      </c>
      <c r="D198" s="13" t="s">
        <v>748</v>
      </c>
      <c r="E198" s="9">
        <v>23</v>
      </c>
      <c r="F198" s="9">
        <v>32</v>
      </c>
      <c r="G198" s="9" t="s">
        <v>60</v>
      </c>
      <c r="H198" s="9">
        <v>0</v>
      </c>
      <c r="I198" s="9">
        <v>64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35</v>
      </c>
      <c r="O198" s="9">
        <v>40</v>
      </c>
      <c r="P198" s="10">
        <v>103.61785728</v>
      </c>
      <c r="Q198" s="10">
        <v>0</v>
      </c>
      <c r="R198" s="10">
        <v>103.61785728</v>
      </c>
      <c r="S198" s="9" t="s">
        <v>71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4679.9500000000007</v>
      </c>
      <c r="AB198" s="8">
        <v>0</v>
      </c>
      <c r="AC198" s="8">
        <v>4679.9500000000007</v>
      </c>
      <c r="AD198" s="8">
        <v>0</v>
      </c>
      <c r="AE198" s="8">
        <v>0</v>
      </c>
      <c r="AF198" s="8" t="s">
        <v>356</v>
      </c>
      <c r="AG198" s="1" t="s">
        <v>61</v>
      </c>
      <c r="AH198" s="1" t="s">
        <v>72</v>
      </c>
      <c r="AI198" s="1">
        <v>3</v>
      </c>
      <c r="AJ198" s="3">
        <v>45755</v>
      </c>
      <c r="AK198" s="3">
        <v>0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749</v>
      </c>
      <c r="AZ198" s="2">
        <v>0</v>
      </c>
      <c r="BA198" s="2">
        <v>0</v>
      </c>
      <c r="BB198" s="2">
        <v>0</v>
      </c>
      <c r="BC198" s="1" t="s">
        <v>105</v>
      </c>
      <c r="BD198" s="56">
        <v>349.82626249999998</v>
      </c>
    </row>
    <row r="199" spans="1:56" ht="28.5" customHeight="1" x14ac:dyDescent="0.45">
      <c r="A199" s="3" t="s">
        <v>146</v>
      </c>
      <c r="B199" s="14" t="s">
        <v>146</v>
      </c>
      <c r="C199" s="9" t="s">
        <v>325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84</v>
      </c>
      <c r="AA199" s="8">
        <v>49593.500000000007</v>
      </c>
      <c r="AB199" s="8">
        <v>0</v>
      </c>
      <c r="AC199" s="8">
        <v>49593.500000000007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3707.1141250000001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349</v>
      </c>
      <c r="D200" s="13" t="s">
        <v>61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133</v>
      </c>
      <c r="T200" s="12">
        <v>45777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9918.7000000000007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741.42282499999999</v>
      </c>
    </row>
    <row r="201" spans="1:56" ht="28.5" customHeight="1" x14ac:dyDescent="0.45">
      <c r="A201" s="3" t="s">
        <v>146</v>
      </c>
      <c r="B201" s="14" t="s">
        <v>146</v>
      </c>
      <c r="C201" s="9" t="s">
        <v>195</v>
      </c>
      <c r="D201" s="13" t="s">
        <v>61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133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72</v>
      </c>
      <c r="AI201" s="1">
        <v>3</v>
      </c>
      <c r="AJ201" s="3">
        <v>45777</v>
      </c>
      <c r="AK201" s="3">
        <v>0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741.42282499999999</v>
      </c>
    </row>
    <row r="202" spans="1:56" ht="28.5" customHeight="1" x14ac:dyDescent="0.45">
      <c r="A202" s="3" t="s">
        <v>146</v>
      </c>
      <c r="B202" s="14" t="s">
        <v>146</v>
      </c>
      <c r="C202" s="9" t="s">
        <v>282</v>
      </c>
      <c r="D202" s="13" t="s">
        <v>61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9918.7000000000007</v>
      </c>
      <c r="AF202" s="8">
        <v>0</v>
      </c>
      <c r="AG202" s="1" t="s">
        <v>122</v>
      </c>
      <c r="AH202" s="1" t="s">
        <v>68</v>
      </c>
      <c r="AI202" s="1">
        <v>4</v>
      </c>
      <c r="AJ202" s="3">
        <v>45777</v>
      </c>
      <c r="AK202" s="3">
        <v>45773</v>
      </c>
      <c r="AL202" s="3">
        <v>45767</v>
      </c>
      <c r="AM202" s="3">
        <v>45774</v>
      </c>
      <c r="AN202" s="3">
        <v>45775</v>
      </c>
      <c r="AO202" s="3">
        <v>45775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741.42282499999999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84</v>
      </c>
      <c r="AA203" s="8">
        <v>114903.25</v>
      </c>
      <c r="AB203" s="8">
        <v>19316.3</v>
      </c>
      <c r="AC203" s="8">
        <v>95586.95</v>
      </c>
      <c r="AD203" s="8">
        <v>5518.15</v>
      </c>
      <c r="AE203" s="8">
        <v>25355.550000000003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45733</v>
      </c>
      <c r="B204" s="14" t="s">
        <v>641</v>
      </c>
      <c r="C204" s="9" t="s">
        <v>642</v>
      </c>
      <c r="D204" s="13" t="s">
        <v>643</v>
      </c>
      <c r="E204" s="9">
        <v>23</v>
      </c>
      <c r="F204" s="9">
        <v>34</v>
      </c>
      <c r="G204" s="9" t="s">
        <v>200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45747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202</v>
      </c>
      <c r="AA204" s="8">
        <v>4959.3500000000004</v>
      </c>
      <c r="AB204" s="8">
        <v>4959.3500000000004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45747</v>
      </c>
      <c r="AK204" s="3">
        <v>0</v>
      </c>
      <c r="AL204" s="3">
        <v>45738</v>
      </c>
      <c r="AM204" s="3">
        <v>45745</v>
      </c>
      <c r="AN204" s="3">
        <v>45746</v>
      </c>
      <c r="AO204" s="3">
        <v>45746</v>
      </c>
      <c r="AP204" s="3">
        <v>45742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201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200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202</v>
      </c>
      <c r="AA205" s="8">
        <v>4959.3500000000004</v>
      </c>
      <c r="AB205" s="8">
        <v>4959.3500000000004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201</v>
      </c>
      <c r="BD205" s="56">
        <v>0</v>
      </c>
    </row>
    <row r="206" spans="1:56" ht="28.5" customHeight="1" x14ac:dyDescent="0.45">
      <c r="A206" s="3">
        <v>45729</v>
      </c>
      <c r="B206" s="14" t="s">
        <v>587</v>
      </c>
      <c r="C206" s="9" t="s">
        <v>588</v>
      </c>
      <c r="D206" s="13" t="s">
        <v>589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105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37</v>
      </c>
      <c r="O206" s="9">
        <v>70</v>
      </c>
      <c r="P206" s="10">
        <v>1.3801898589696</v>
      </c>
      <c r="Q206" s="10">
        <v>35</v>
      </c>
      <c r="R206" s="10">
        <v>0</v>
      </c>
      <c r="S206" s="9" t="s">
        <v>71</v>
      </c>
      <c r="T206" s="12">
        <v>45747</v>
      </c>
      <c r="U206" s="11">
        <v>5000</v>
      </c>
      <c r="V206" s="10">
        <v>4964</v>
      </c>
      <c r="W206" s="10">
        <v>36</v>
      </c>
      <c r="X206" s="10">
        <v>5400</v>
      </c>
      <c r="Y206" s="10">
        <v>0</v>
      </c>
      <c r="Z206" s="9" t="s">
        <v>314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356</v>
      </c>
      <c r="AG206" s="1" t="s">
        <v>122</v>
      </c>
      <c r="AH206" s="1" t="s">
        <v>68</v>
      </c>
      <c r="AI206" s="1">
        <v>4</v>
      </c>
      <c r="AJ206" s="3">
        <v>45747</v>
      </c>
      <c r="AK206" s="3">
        <v>45743</v>
      </c>
      <c r="AL206" s="3">
        <v>45737</v>
      </c>
      <c r="AM206" s="3">
        <v>45744</v>
      </c>
      <c r="AN206" s="3">
        <v>45745</v>
      </c>
      <c r="AO206" s="3">
        <v>45745</v>
      </c>
      <c r="AP206" s="3">
        <v>45742</v>
      </c>
      <c r="AQ206" s="3">
        <v>45746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0</v>
      </c>
    </row>
    <row r="207" spans="1:56" ht="28.5" customHeight="1" x14ac:dyDescent="0.45">
      <c r="A207" s="3">
        <v>45727</v>
      </c>
      <c r="B207" s="14" t="s">
        <v>590</v>
      </c>
      <c r="C207" s="9" t="s">
        <v>115</v>
      </c>
      <c r="D207" s="13" t="s">
        <v>59</v>
      </c>
      <c r="E207" s="9">
        <v>23</v>
      </c>
      <c r="F207" s="9">
        <v>40</v>
      </c>
      <c r="G207" s="9" t="s">
        <v>60</v>
      </c>
      <c r="H207" s="9" t="s">
        <v>66</v>
      </c>
      <c r="I207" s="9">
        <v>125</v>
      </c>
      <c r="J207" s="9" t="s">
        <v>57</v>
      </c>
      <c r="K207" s="9">
        <v>5</v>
      </c>
      <c r="L207" s="9" t="s">
        <v>254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</v>
      </c>
      <c r="V207" s="10">
        <v>0</v>
      </c>
      <c r="W207" s="10">
        <v>1000</v>
      </c>
      <c r="X207" s="10">
        <v>0</v>
      </c>
      <c r="Y207" s="10">
        <v>0</v>
      </c>
      <c r="Z207" s="9" t="s">
        <v>314</v>
      </c>
      <c r="AA207" s="8">
        <v>1159.5100000000002</v>
      </c>
      <c r="AB207" s="8">
        <v>1159.5100000000002</v>
      </c>
      <c r="AC207" s="8">
        <v>0</v>
      </c>
      <c r="AD207" s="8">
        <v>0</v>
      </c>
      <c r="AE207" s="8">
        <v>1159.5100000000002</v>
      </c>
      <c r="AF207" s="8" t="s">
        <v>320</v>
      </c>
      <c r="AG207" s="1" t="s">
        <v>122</v>
      </c>
      <c r="AH207" s="1" t="s">
        <v>164</v>
      </c>
      <c r="AI207" s="1">
        <v>2</v>
      </c>
      <c r="AJ207" s="3" t="s">
        <v>63</v>
      </c>
      <c r="AK207" s="3" t="e">
        <v>#VALUE!</v>
      </c>
      <c r="AL207" s="3">
        <v>0</v>
      </c>
      <c r="AM207" s="3">
        <v>0</v>
      </c>
      <c r="AN207" s="3">
        <v>0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108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37</v>
      </c>
      <c r="G208" s="9">
        <v>0</v>
      </c>
      <c r="H208" s="9">
        <v>0</v>
      </c>
      <c r="I208" s="9">
        <v>85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314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315</v>
      </c>
      <c r="BD208" s="56">
        <v>0</v>
      </c>
    </row>
    <row r="209" spans="1:56" ht="28.5" customHeight="1" x14ac:dyDescent="0.45">
      <c r="A209" s="3">
        <v>45601</v>
      </c>
      <c r="B209" s="14" t="s">
        <v>242</v>
      </c>
      <c r="C209" s="9" t="s">
        <v>94</v>
      </c>
      <c r="D209" s="13" t="s">
        <v>158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3256.5612287999998</v>
      </c>
      <c r="Q209" s="10">
        <v>3256.5612287999998</v>
      </c>
      <c r="R209" s="10">
        <v>0</v>
      </c>
      <c r="S209" s="9" t="s">
        <v>100</v>
      </c>
      <c r="T209" s="12">
        <v>45797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407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0</v>
      </c>
      <c r="AF209" s="8" t="s">
        <v>408</v>
      </c>
      <c r="AG209" s="1" t="s">
        <v>123</v>
      </c>
      <c r="AH209" s="1" t="s">
        <v>72</v>
      </c>
      <c r="AI209" s="1">
        <v>3</v>
      </c>
      <c r="AJ209" s="3">
        <v>45797</v>
      </c>
      <c r="AK209" s="3">
        <v>0</v>
      </c>
      <c r="AL209" s="3">
        <v>45787</v>
      </c>
      <c r="AM209" s="3">
        <v>45794</v>
      </c>
      <c r="AN209" s="3">
        <v>45795</v>
      </c>
      <c r="AO209" s="3">
        <v>45795</v>
      </c>
      <c r="AP209" s="3">
        <v>45792</v>
      </c>
      <c r="AQ209" s="3">
        <v>45796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491</v>
      </c>
      <c r="AZ209" s="2">
        <v>0</v>
      </c>
      <c r="BA209" s="2">
        <v>0</v>
      </c>
      <c r="BB209" s="2">
        <v>0</v>
      </c>
      <c r="BC209" s="1" t="s">
        <v>120</v>
      </c>
      <c r="BD209" s="56">
        <v>13779.977343611114</v>
      </c>
    </row>
    <row r="210" spans="1:56" ht="28.5" customHeight="1" x14ac:dyDescent="0.45">
      <c r="A210" s="3">
        <v>45601</v>
      </c>
      <c r="B210" s="14" t="s">
        <v>242</v>
      </c>
      <c r="C210" s="9" t="s">
        <v>94</v>
      </c>
      <c r="D210" s="13" t="s">
        <v>158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264</v>
      </c>
      <c r="R210" s="10">
        <v>6249.1224575999995</v>
      </c>
      <c r="S210" s="9" t="s">
        <v>100</v>
      </c>
      <c r="T210" s="12">
        <v>45828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407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408</v>
      </c>
      <c r="AG210" s="1" t="s">
        <v>123</v>
      </c>
      <c r="AH210" s="1" t="s">
        <v>72</v>
      </c>
      <c r="AI210" s="1">
        <v>3</v>
      </c>
      <c r="AJ210" s="3">
        <v>45828</v>
      </c>
      <c r="AK210" s="3">
        <v>0</v>
      </c>
      <c r="AL210" s="3">
        <v>45818</v>
      </c>
      <c r="AM210" s="3">
        <v>45825</v>
      </c>
      <c r="AN210" s="3">
        <v>45826</v>
      </c>
      <c r="AO210" s="3">
        <v>45826</v>
      </c>
      <c r="AP210" s="3">
        <v>45823</v>
      </c>
      <c r="AQ210" s="3">
        <v>45827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491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242</v>
      </c>
      <c r="C211" s="9" t="s">
        <v>94</v>
      </c>
      <c r="D211" s="13" t="s">
        <v>158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0</v>
      </c>
      <c r="R211" s="10">
        <v>6513.1224575999995</v>
      </c>
      <c r="S211" s="9" t="s">
        <v>100</v>
      </c>
      <c r="T211" s="12">
        <v>45858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101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408</v>
      </c>
      <c r="AG211" s="1" t="s">
        <v>123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27559.954687222227</v>
      </c>
    </row>
    <row r="212" spans="1:56" ht="28.5" customHeight="1" x14ac:dyDescent="0.45">
      <c r="A212" s="3">
        <v>45601</v>
      </c>
      <c r="B212" s="14" t="s">
        <v>242</v>
      </c>
      <c r="C212" s="9" t="s">
        <v>94</v>
      </c>
      <c r="D212" s="13" t="s">
        <v>110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4884.8418431999999</v>
      </c>
      <c r="Q212" s="10">
        <v>0</v>
      </c>
      <c r="R212" s="10">
        <v>4884.8418431999999</v>
      </c>
      <c r="S212" s="9" t="s">
        <v>100</v>
      </c>
      <c r="T212" s="12">
        <v>45858</v>
      </c>
      <c r="U212" s="11">
        <v>150000</v>
      </c>
      <c r="V212" s="10">
        <v>0</v>
      </c>
      <c r="W212" s="10">
        <v>150000</v>
      </c>
      <c r="X212" s="10">
        <v>0</v>
      </c>
      <c r="Y212" s="10">
        <v>157500</v>
      </c>
      <c r="Z212" s="9" t="s">
        <v>407</v>
      </c>
      <c r="AA212" s="8">
        <v>161353.5</v>
      </c>
      <c r="AB212" s="8">
        <v>0</v>
      </c>
      <c r="AC212" s="8">
        <v>161353.5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20669.966015416667</v>
      </c>
    </row>
    <row r="213" spans="1:56" ht="28.5" customHeight="1" x14ac:dyDescent="0.45">
      <c r="A213" s="3">
        <v>45601</v>
      </c>
      <c r="B213" s="14" t="s">
        <v>242</v>
      </c>
      <c r="C213" s="9" t="s">
        <v>94</v>
      </c>
      <c r="D213" s="13" t="s">
        <v>158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100</v>
      </c>
      <c r="T213" s="12">
        <v>45889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101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408</v>
      </c>
      <c r="AG213" s="1" t="s">
        <v>122</v>
      </c>
      <c r="AH213" s="1" t="s">
        <v>72</v>
      </c>
      <c r="AI213" s="1">
        <v>3</v>
      </c>
      <c r="AJ213" s="3">
        <v>45889</v>
      </c>
      <c r="AK213" s="3">
        <v>0</v>
      </c>
      <c r="AL213" s="3">
        <v>45879</v>
      </c>
      <c r="AM213" s="3">
        <v>45886</v>
      </c>
      <c r="AN213" s="3">
        <v>45887</v>
      </c>
      <c r="AO213" s="3">
        <v>45887</v>
      </c>
      <c r="AP213" s="3">
        <v>45884</v>
      </c>
      <c r="AQ213" s="3">
        <v>45888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27559.954687222227</v>
      </c>
    </row>
    <row r="214" spans="1:56" ht="28.5" customHeight="1" x14ac:dyDescent="0.45">
      <c r="A214" s="3">
        <v>45601</v>
      </c>
      <c r="B214" s="14" t="s">
        <v>242</v>
      </c>
      <c r="C214" s="9" t="s">
        <v>94</v>
      </c>
      <c r="D214" s="13" t="s">
        <v>158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3461.0081427440637</v>
      </c>
      <c r="Q214" s="10">
        <v>0</v>
      </c>
      <c r="R214" s="10">
        <v>3461.0081427440637</v>
      </c>
      <c r="S214" s="9" t="s">
        <v>100</v>
      </c>
      <c r="T214" s="12" t="s">
        <v>63</v>
      </c>
      <c r="U214" s="11">
        <v>106278</v>
      </c>
      <c r="V214" s="10">
        <v>0</v>
      </c>
      <c r="W214" s="10">
        <v>106278</v>
      </c>
      <c r="X214" s="10">
        <v>0</v>
      </c>
      <c r="Y214" s="10">
        <v>111591.90000000001</v>
      </c>
      <c r="Z214" s="9" t="s">
        <v>101</v>
      </c>
      <c r="AA214" s="8">
        <v>114322.18182000001</v>
      </c>
      <c r="AB214" s="8">
        <v>0</v>
      </c>
      <c r="AC214" s="8">
        <v>114322.18182000001</v>
      </c>
      <c r="AD214" s="8">
        <v>0</v>
      </c>
      <c r="AE214" s="8">
        <v>0</v>
      </c>
      <c r="AF214" s="8" t="s">
        <v>408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14645.084321243019</v>
      </c>
    </row>
    <row r="215" spans="1:56" ht="28.5" customHeight="1" x14ac:dyDescent="0.45">
      <c r="A215" s="3">
        <v>45601</v>
      </c>
      <c r="B215" s="14" t="s">
        <v>242</v>
      </c>
      <c r="C215" s="9" t="s">
        <v>94</v>
      </c>
      <c r="D215" s="13" t="s">
        <v>158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10000</v>
      </c>
      <c r="V215" s="10">
        <v>12607</v>
      </c>
      <c r="W215" s="10">
        <v>0</v>
      </c>
      <c r="X215" s="10">
        <v>56730</v>
      </c>
      <c r="Y215" s="10">
        <v>0</v>
      </c>
      <c r="Z215" s="9" t="s">
        <v>407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420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45601</v>
      </c>
      <c r="B216" s="14" t="s">
        <v>242</v>
      </c>
      <c r="C216" s="9" t="s">
        <v>94</v>
      </c>
      <c r="D216" s="13" t="s">
        <v>110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100</v>
      </c>
      <c r="T216" s="12" t="s">
        <v>142</v>
      </c>
      <c r="U216" s="11">
        <v>7920</v>
      </c>
      <c r="V216" s="10">
        <v>7920</v>
      </c>
      <c r="W216" s="10">
        <v>0</v>
      </c>
      <c r="X216" s="10">
        <v>12600</v>
      </c>
      <c r="Y216" s="10">
        <v>0</v>
      </c>
      <c r="Z216" s="9" t="s">
        <v>407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72</v>
      </c>
      <c r="AI216" s="1">
        <v>3</v>
      </c>
      <c r="AJ216" s="3" t="s">
        <v>142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101</v>
      </c>
      <c r="AA217" s="8">
        <v>1028658.6818200002</v>
      </c>
      <c r="AB217" s="8">
        <v>0</v>
      </c>
      <c r="AC217" s="8">
        <v>1028658.6818200002</v>
      </c>
      <c r="AD217" s="8">
        <v>0</v>
      </c>
      <c r="AE217" s="8">
        <v>0</v>
      </c>
      <c r="AF217" s="8" t="s">
        <v>58</v>
      </c>
      <c r="AG217" s="1" t="s">
        <v>122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8.5" customHeight="1" x14ac:dyDescent="0.45">
      <c r="A218" s="3">
        <v>45737</v>
      </c>
      <c r="B218" s="14" t="s">
        <v>712</v>
      </c>
      <c r="C218" s="9" t="s">
        <v>330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133</v>
      </c>
      <c r="T218" s="12">
        <v>45745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85</v>
      </c>
      <c r="AA218" s="8">
        <v>5657.85</v>
      </c>
      <c r="AB218" s="8">
        <v>1340</v>
      </c>
      <c r="AC218" s="8">
        <v>4317.8500000000004</v>
      </c>
      <c r="AD218" s="8">
        <v>0</v>
      </c>
      <c r="AE218" s="8">
        <v>0</v>
      </c>
      <c r="AF218" s="8">
        <v>0</v>
      </c>
      <c r="AG218" s="1" t="s">
        <v>125</v>
      </c>
      <c r="AH218" s="1" t="s">
        <v>77</v>
      </c>
      <c r="AI218" s="1">
        <v>1</v>
      </c>
      <c r="AJ218" s="3">
        <v>45745</v>
      </c>
      <c r="AK218" s="3">
        <v>0</v>
      </c>
      <c r="AL218" s="3">
        <v>0</v>
      </c>
      <c r="AM218" s="3">
        <v>0</v>
      </c>
      <c r="AN218" s="3">
        <v>0</v>
      </c>
      <c r="AO218" s="3">
        <v>45744</v>
      </c>
      <c r="AP218" s="3">
        <v>45740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348.64239944444438</v>
      </c>
    </row>
    <row r="219" spans="1:56" ht="28.5" customHeight="1" x14ac:dyDescent="0.45">
      <c r="A219" s="3">
        <v>45738</v>
      </c>
      <c r="B219" s="14" t="s">
        <v>713</v>
      </c>
      <c r="C219" s="9" t="s">
        <v>150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45753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85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45753</v>
      </c>
      <c r="AK219" s="3">
        <v>0</v>
      </c>
      <c r="AL219" s="3">
        <v>0</v>
      </c>
      <c r="AM219" s="3">
        <v>0</v>
      </c>
      <c r="AN219" s="3">
        <v>0</v>
      </c>
      <c r="AO219" s="3">
        <v>45752</v>
      </c>
      <c r="AP219" s="3">
        <v>45748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913.67990999999995</v>
      </c>
    </row>
    <row r="220" spans="1:56" ht="28.5" customHeight="1" x14ac:dyDescent="0.45">
      <c r="A220" s="3">
        <v>45743</v>
      </c>
      <c r="B220" s="14" t="s">
        <v>747</v>
      </c>
      <c r="C220" s="9" t="s">
        <v>207</v>
      </c>
      <c r="D220" s="13" t="s">
        <v>750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220</v>
      </c>
      <c r="T220" s="12">
        <v>45755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>
        <v>45755</v>
      </c>
      <c r="AK220" s="3">
        <v>0</v>
      </c>
      <c r="AL220" s="3">
        <v>45745</v>
      </c>
      <c r="AM220" s="3">
        <v>45752</v>
      </c>
      <c r="AN220" s="3">
        <v>45753</v>
      </c>
      <c r="AO220" s="3">
        <v>45753</v>
      </c>
      <c r="AP220" s="3">
        <v>45750</v>
      </c>
      <c r="AQ220" s="3">
        <v>45754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751</v>
      </c>
      <c r="AZ220" s="2">
        <v>0</v>
      </c>
      <c r="BA220" s="2">
        <v>0</v>
      </c>
      <c r="BB220" s="2">
        <v>0</v>
      </c>
      <c r="BC220" s="1" t="s">
        <v>105</v>
      </c>
      <c r="BD220" s="56">
        <v>383.51996222222226</v>
      </c>
    </row>
    <row r="221" spans="1:56" ht="28.5" customHeight="1" x14ac:dyDescent="0.45">
      <c r="A221" s="3" t="s">
        <v>146</v>
      </c>
      <c r="B221" s="14" t="s">
        <v>146</v>
      </c>
      <c r="C221" s="9" t="s">
        <v>153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3925.4396133333335</v>
      </c>
    </row>
    <row r="222" spans="1:56" ht="28.5" customHeight="1" x14ac:dyDescent="0.45">
      <c r="A222" s="3" t="s">
        <v>146</v>
      </c>
      <c r="B222" s="14" t="s">
        <v>146</v>
      </c>
      <c r="C222" s="9" t="s">
        <v>207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220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958.79990555555537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82213.450000000012</v>
      </c>
      <c r="AB223" s="8">
        <v>1340</v>
      </c>
      <c r="AC223" s="8">
        <v>80873.450000000012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45733</v>
      </c>
      <c r="B224" s="14" t="s">
        <v>645</v>
      </c>
      <c r="C224" s="9" t="s">
        <v>229</v>
      </c>
      <c r="D224" s="13" t="s">
        <v>569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214</v>
      </c>
      <c r="T224" s="12">
        <v>45746</v>
      </c>
      <c r="U224" s="11">
        <v>11800</v>
      </c>
      <c r="V224" s="10">
        <v>0</v>
      </c>
      <c r="W224" s="10">
        <v>11800</v>
      </c>
      <c r="X224" s="10">
        <v>0</v>
      </c>
      <c r="Y224" s="10">
        <v>12390</v>
      </c>
      <c r="Z224" s="9" t="s">
        <v>166</v>
      </c>
      <c r="AA224" s="8">
        <v>14671.294</v>
      </c>
      <c r="AB224" s="8">
        <v>14671.294</v>
      </c>
      <c r="AC224" s="8">
        <v>0</v>
      </c>
      <c r="AD224" s="8">
        <v>1985</v>
      </c>
      <c r="AE224" s="8">
        <v>12686.294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45746</v>
      </c>
      <c r="AK224" s="3">
        <v>45742</v>
      </c>
      <c r="AL224" s="3">
        <v>45736</v>
      </c>
      <c r="AM224" s="3">
        <v>45743</v>
      </c>
      <c r="AN224" s="3">
        <v>45744</v>
      </c>
      <c r="AO224" s="3">
        <v>45744</v>
      </c>
      <c r="AP224" s="3">
        <v>45741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166</v>
      </c>
      <c r="AA225" s="8">
        <v>14671.294</v>
      </c>
      <c r="AB225" s="8">
        <v>14671.294</v>
      </c>
      <c r="AC225" s="8">
        <v>0</v>
      </c>
      <c r="AD225" s="8">
        <v>1985</v>
      </c>
      <c r="AE225" s="8">
        <v>12686.294</v>
      </c>
      <c r="AF225" s="8" t="s">
        <v>58</v>
      </c>
      <c r="AG225" s="1" t="s">
        <v>125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257</v>
      </c>
      <c r="AA226" s="8">
        <v>12433.3</v>
      </c>
      <c r="AB226" s="8">
        <v>8278</v>
      </c>
      <c r="AC226" s="8">
        <v>4155.2999999999993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1</v>
      </c>
      <c r="AJ226" s="3">
        <v>45777</v>
      </c>
      <c r="AK226" s="3">
        <v>0</v>
      </c>
      <c r="AL226" s="3">
        <v>0</v>
      </c>
      <c r="AM226" s="3">
        <v>0</v>
      </c>
      <c r="AN226" s="3">
        <v>0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412.94448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257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2471.1874488888889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257</v>
      </c>
      <c r="AA228" s="8">
        <v>37299.899999999994</v>
      </c>
      <c r="AB228" s="8">
        <v>8278</v>
      </c>
      <c r="AC228" s="8">
        <v>29021.899999999998</v>
      </c>
      <c r="AD228" s="8">
        <v>0</v>
      </c>
      <c r="AE228" s="8">
        <v>0</v>
      </c>
      <c r="AF228" s="8" t="s">
        <v>58</v>
      </c>
      <c r="AG228" s="1" t="s">
        <v>123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258</v>
      </c>
      <c r="BD228" s="56">
        <v>0</v>
      </c>
    </row>
    <row r="229" spans="1:56" ht="28.5" customHeight="1" x14ac:dyDescent="0.45">
      <c r="A229" s="3">
        <v>45731</v>
      </c>
      <c r="B229" s="14" t="s">
        <v>660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45751</v>
      </c>
      <c r="U229" s="11">
        <v>20000</v>
      </c>
      <c r="V229" s="10">
        <v>0</v>
      </c>
      <c r="W229" s="10">
        <v>20000</v>
      </c>
      <c r="X229" s="10">
        <v>0</v>
      </c>
      <c r="Y229" s="10">
        <v>0</v>
      </c>
      <c r="Z229" s="9" t="s">
        <v>89</v>
      </c>
      <c r="AA229" s="8">
        <v>24866.6</v>
      </c>
      <c r="AB229" s="8">
        <v>24866.6</v>
      </c>
      <c r="AC229" s="8">
        <v>0</v>
      </c>
      <c r="AD229" s="8">
        <v>0</v>
      </c>
      <c r="AE229" s="8">
        <v>24866.6</v>
      </c>
      <c r="AF229" s="8" t="s">
        <v>302</v>
      </c>
      <c r="AG229" s="1" t="s">
        <v>125</v>
      </c>
      <c r="AH229" s="1" t="s">
        <v>164</v>
      </c>
      <c r="AI229" s="1">
        <v>2</v>
      </c>
      <c r="AJ229" s="3">
        <v>45751</v>
      </c>
      <c r="AK229" s="3">
        <v>45749</v>
      </c>
      <c r="AL229" s="3">
        <v>0</v>
      </c>
      <c r="AM229" s="3">
        <v>0</v>
      </c>
      <c r="AN229" s="3">
        <v>0</v>
      </c>
      <c r="AO229" s="3">
        <v>45750</v>
      </c>
      <c r="AP229" s="3">
        <v>45746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492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549</v>
      </c>
      <c r="C230" s="9" t="s">
        <v>113</v>
      </c>
      <c r="D230" s="13" t="s">
        <v>160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45754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2781</v>
      </c>
      <c r="AC230" s="8">
        <v>29734.566159999998</v>
      </c>
      <c r="AD230" s="8">
        <v>0</v>
      </c>
      <c r="AE230" s="8">
        <v>32515.566159999998</v>
      </c>
      <c r="AF230" s="8" t="s">
        <v>320</v>
      </c>
      <c r="AG230" s="1" t="s">
        <v>123</v>
      </c>
      <c r="AH230" s="1" t="s">
        <v>68</v>
      </c>
      <c r="AI230" s="1">
        <v>4</v>
      </c>
      <c r="AJ230" s="3">
        <v>45754</v>
      </c>
      <c r="AK230" s="3">
        <v>45750</v>
      </c>
      <c r="AL230" s="3">
        <v>45744</v>
      </c>
      <c r="AM230" s="3">
        <v>45751</v>
      </c>
      <c r="AN230" s="3">
        <v>45752</v>
      </c>
      <c r="AO230" s="3">
        <v>45752</v>
      </c>
      <c r="AP230" s="3">
        <v>45749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3066.6249233013336</v>
      </c>
    </row>
    <row r="231" spans="1:56" ht="28.5" customHeight="1" x14ac:dyDescent="0.45">
      <c r="A231" s="3">
        <v>45723</v>
      </c>
      <c r="B231" s="14" t="s">
        <v>550</v>
      </c>
      <c r="C231" s="9" t="s">
        <v>113</v>
      </c>
      <c r="D231" s="13" t="s">
        <v>160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45757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0</v>
      </c>
      <c r="AC231" s="8">
        <v>37299.899999999994</v>
      </c>
      <c r="AD231" s="8">
        <v>0</v>
      </c>
      <c r="AE231" s="8">
        <v>37299.899999999994</v>
      </c>
      <c r="AF231" s="8" t="s">
        <v>320</v>
      </c>
      <c r="AG231" s="1" t="s">
        <v>61</v>
      </c>
      <c r="AH231" s="1" t="s">
        <v>68</v>
      </c>
      <c r="AI231" s="1">
        <v>4</v>
      </c>
      <c r="AJ231" s="3">
        <v>45757</v>
      </c>
      <c r="AK231" s="3">
        <v>45753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3846.8630200000002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45765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89</v>
      </c>
      <c r="AA232" s="8">
        <v>12433.3</v>
      </c>
      <c r="AB232" s="8">
        <v>0</v>
      </c>
      <c r="AC232" s="8">
        <v>12433.3</v>
      </c>
      <c r="AD232" s="8">
        <v>0</v>
      </c>
      <c r="AE232" s="8">
        <v>12433.3</v>
      </c>
      <c r="AF232" s="8">
        <v>0</v>
      </c>
      <c r="AG232" s="1" t="s">
        <v>122</v>
      </c>
      <c r="AH232" s="1" t="s">
        <v>164</v>
      </c>
      <c r="AI232" s="1">
        <v>2</v>
      </c>
      <c r="AJ232" s="3">
        <v>45765</v>
      </c>
      <c r="AK232" s="3">
        <v>45763</v>
      </c>
      <c r="AL232" s="3">
        <v>0</v>
      </c>
      <c r="AM232" s="3">
        <v>0</v>
      </c>
      <c r="AN232" s="3">
        <v>0</v>
      </c>
      <c r="AO232" s="3">
        <v>45764</v>
      </c>
      <c r="AP232" s="3">
        <v>45760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492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1282.2876733333333</v>
      </c>
    </row>
    <row r="233" spans="1:56" ht="28.5" customHeight="1" x14ac:dyDescent="0.45">
      <c r="A233" s="3">
        <v>45723</v>
      </c>
      <c r="B233" s="14" t="s">
        <v>551</v>
      </c>
      <c r="C233" s="9" t="s">
        <v>113</v>
      </c>
      <c r="D233" s="13" t="s">
        <v>160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45772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89</v>
      </c>
      <c r="AA233" s="8">
        <v>37299.899999999994</v>
      </c>
      <c r="AB233" s="8">
        <v>0</v>
      </c>
      <c r="AC233" s="8">
        <v>37299.899999999994</v>
      </c>
      <c r="AD233" s="8">
        <v>0</v>
      </c>
      <c r="AE233" s="8">
        <v>37299.899999999994</v>
      </c>
      <c r="AF233" s="8" t="s">
        <v>320</v>
      </c>
      <c r="AG233" s="1" t="s">
        <v>122</v>
      </c>
      <c r="AH233" s="1" t="s">
        <v>68</v>
      </c>
      <c r="AI233" s="1">
        <v>4</v>
      </c>
      <c r="AJ233" s="3">
        <v>45772</v>
      </c>
      <c r="AK233" s="3">
        <v>45768</v>
      </c>
      <c r="AL233" s="3">
        <v>45762</v>
      </c>
      <c r="AM233" s="3">
        <v>45769</v>
      </c>
      <c r="AN233" s="3">
        <v>45770</v>
      </c>
      <c r="AO233" s="3">
        <v>45770</v>
      </c>
      <c r="AP233" s="3">
        <v>45767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3846.8630200000002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61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89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24866.6</v>
      </c>
      <c r="AF234" s="8" t="s">
        <v>320</v>
      </c>
      <c r="AG234" s="1" t="s">
        <v>123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2564.5753466666665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120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89</v>
      </c>
      <c r="AA235" s="8">
        <v>169281.86616000001</v>
      </c>
      <c r="AB235" s="8">
        <v>27647.599999999999</v>
      </c>
      <c r="AC235" s="8">
        <v>141634.26616</v>
      </c>
      <c r="AD235" s="8">
        <v>0</v>
      </c>
      <c r="AE235" s="8">
        <v>169281.86616000001</v>
      </c>
      <c r="AF235" s="8" t="s">
        <v>58</v>
      </c>
      <c r="AG235" s="1" t="s">
        <v>125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8.5" customHeight="1" x14ac:dyDescent="0.45">
      <c r="A236" s="3" t="s">
        <v>146</v>
      </c>
      <c r="B236" s="14" t="s">
        <v>146</v>
      </c>
      <c r="C236" s="9" t="s">
        <v>167</v>
      </c>
      <c r="D236" s="13" t="s">
        <v>168</v>
      </c>
      <c r="E236" s="9">
        <v>28</v>
      </c>
      <c r="F236" s="9">
        <v>41</v>
      </c>
      <c r="G236" s="9" t="s">
        <v>60</v>
      </c>
      <c r="H236" s="9">
        <v>0</v>
      </c>
      <c r="I236" s="9">
        <v>120</v>
      </c>
      <c r="J236" s="9" t="s">
        <v>78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45759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137</v>
      </c>
      <c r="AA236" s="8">
        <v>59372.5</v>
      </c>
      <c r="AB236" s="8">
        <v>0</v>
      </c>
      <c r="AC236" s="8">
        <v>59372.5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169</v>
      </c>
      <c r="AI236" s="1">
        <v>2</v>
      </c>
      <c r="AJ236" s="3">
        <v>45759</v>
      </c>
      <c r="AK236" s="3">
        <v>0</v>
      </c>
      <c r="AL236" s="3">
        <v>45750</v>
      </c>
      <c r="AM236" s="3">
        <v>45757</v>
      </c>
      <c r="AN236" s="3">
        <v>0</v>
      </c>
      <c r="AO236" s="3">
        <v>45758</v>
      </c>
      <c r="AP236" s="3">
        <v>45754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6672.8093055555564</v>
      </c>
    </row>
    <row r="237" spans="1:56" ht="28.5" customHeight="1" x14ac:dyDescent="0.45">
      <c r="A237" s="3" t="s">
        <v>146</v>
      </c>
      <c r="B237" s="14" t="s">
        <v>146</v>
      </c>
      <c r="C237" s="9" t="s">
        <v>113</v>
      </c>
      <c r="D237" s="13" t="s">
        <v>59</v>
      </c>
      <c r="E237" s="9">
        <v>28</v>
      </c>
      <c r="F237" s="9">
        <v>47</v>
      </c>
      <c r="G237" s="9" t="s">
        <v>60</v>
      </c>
      <c r="H237" s="9" t="s">
        <v>66</v>
      </c>
      <c r="I237" s="9">
        <v>180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20000</v>
      </c>
      <c r="V237" s="10">
        <v>0</v>
      </c>
      <c r="W237" s="10">
        <v>20000</v>
      </c>
      <c r="X237" s="10">
        <v>0</v>
      </c>
      <c r="Y237" s="10">
        <v>0</v>
      </c>
      <c r="Z237" s="9" t="s">
        <v>137</v>
      </c>
      <c r="AA237" s="8">
        <v>27101.800000000003</v>
      </c>
      <c r="AB237" s="8">
        <v>0</v>
      </c>
      <c r="AC237" s="8">
        <v>27101.800000000003</v>
      </c>
      <c r="AD237" s="8">
        <v>0</v>
      </c>
      <c r="AE237" s="8">
        <v>27101.800000000003</v>
      </c>
      <c r="AF237" s="8">
        <v>0</v>
      </c>
      <c r="AG237" s="1">
        <v>0</v>
      </c>
      <c r="AH237" s="1" t="s">
        <v>77</v>
      </c>
      <c r="AI237" s="1">
        <v>1</v>
      </c>
      <c r="AJ237" s="3">
        <v>45777</v>
      </c>
      <c r="AK237" s="3">
        <v>0</v>
      </c>
      <c r="AL237" s="3">
        <v>0</v>
      </c>
      <c r="AM237" s="3">
        <v>0</v>
      </c>
      <c r="AN237" s="3">
        <v>0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3045.9411888888894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28</v>
      </c>
      <c r="F238" s="9">
        <v>43</v>
      </c>
      <c r="G238" s="9">
        <v>0</v>
      </c>
      <c r="H238" s="9">
        <v>0</v>
      </c>
      <c r="I238" s="9">
        <v>130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137</v>
      </c>
      <c r="AA238" s="8">
        <v>86474.3</v>
      </c>
      <c r="AB238" s="8">
        <v>0</v>
      </c>
      <c r="AC238" s="8">
        <v>86474.3</v>
      </c>
      <c r="AD238" s="8">
        <v>0</v>
      </c>
      <c r="AE238" s="8">
        <v>27101.800000000003</v>
      </c>
      <c r="AF238" s="8" t="s">
        <v>58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170</v>
      </c>
      <c r="BD238" s="56">
        <v>0</v>
      </c>
    </row>
  </sheetData>
  <autoFilter ref="A5:BD2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8">
    <cfRule type="expression" dxfId="37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A78-94F1-4517-89F4-D4A5D6C7D386}">
  <sheetPr>
    <tabColor rgb="FFFFFF00"/>
  </sheetPr>
  <dimension ref="A1:BD24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45743</v>
      </c>
      <c r="E3" s="80" t="s">
        <v>52</v>
      </c>
      <c r="F3" s="80"/>
      <c r="G3" s="81">
        <v>11.06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483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45749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190</v>
      </c>
      <c r="AA13" s="8">
        <v>60903.612000000001</v>
      </c>
      <c r="AB13" s="8">
        <v>24372</v>
      </c>
      <c r="AC13" s="8">
        <v>36531.612000000001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45749</v>
      </c>
      <c r="AK13" s="3">
        <v>0</v>
      </c>
      <c r="AL13" s="3">
        <v>45740</v>
      </c>
      <c r="AM13" s="3">
        <v>45747</v>
      </c>
      <c r="AN13" s="3">
        <v>45748</v>
      </c>
      <c r="AO13" s="3">
        <v>45748</v>
      </c>
      <c r="AP13" s="3">
        <v>45744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2653.0068448000006</v>
      </c>
    </row>
    <row r="14" spans="1:56" ht="28.5" customHeight="1" x14ac:dyDescent="0.45">
      <c r="A14" s="3">
        <v>45734</v>
      </c>
      <c r="B14" s="14" t="s">
        <v>662</v>
      </c>
      <c r="C14" s="9" t="s">
        <v>450</v>
      </c>
      <c r="D14" s="13" t="s">
        <v>225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1332.2295935999998</v>
      </c>
      <c r="Q14" s="10">
        <v>0</v>
      </c>
      <c r="R14" s="10">
        <v>1332.2295935999998</v>
      </c>
      <c r="S14" s="9" t="s">
        <v>133</v>
      </c>
      <c r="T14" s="12">
        <v>45765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190</v>
      </c>
      <c r="AA14" s="8">
        <v>32969.200000000004</v>
      </c>
      <c r="AB14" s="8">
        <v>0</v>
      </c>
      <c r="AC14" s="8">
        <v>32969.200000000004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45765</v>
      </c>
      <c r="AK14" s="3">
        <v>0</v>
      </c>
      <c r="AL14" s="3">
        <v>45755</v>
      </c>
      <c r="AM14" s="3">
        <v>45762</v>
      </c>
      <c r="AN14" s="3">
        <v>45763</v>
      </c>
      <c r="AO14" s="3">
        <v>45763</v>
      </c>
      <c r="AP14" s="3">
        <v>45760</v>
      </c>
      <c r="AQ14" s="3">
        <v>45764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2394.2965688888899</v>
      </c>
    </row>
    <row r="15" spans="1:56" ht="28.5" customHeight="1" x14ac:dyDescent="0.45">
      <c r="A15" s="3">
        <v>45734</v>
      </c>
      <c r="B15" s="14" t="s">
        <v>663</v>
      </c>
      <c r="C15" s="9" t="s">
        <v>450</v>
      </c>
      <c r="D15" s="13" t="s">
        <v>380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666.11479679999991</v>
      </c>
      <c r="Q15" s="10">
        <v>0</v>
      </c>
      <c r="R15" s="10">
        <v>666.11479679999991</v>
      </c>
      <c r="S15" s="9" t="s">
        <v>133</v>
      </c>
      <c r="T15" s="12">
        <v>45765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190</v>
      </c>
      <c r="AA15" s="8">
        <v>16484.600000000002</v>
      </c>
      <c r="AB15" s="8">
        <v>0</v>
      </c>
      <c r="AC15" s="8">
        <v>16484.600000000002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45765</v>
      </c>
      <c r="AK15" s="3">
        <v>0</v>
      </c>
      <c r="AL15" s="3">
        <v>45755</v>
      </c>
      <c r="AM15" s="3">
        <v>45762</v>
      </c>
      <c r="AN15" s="3">
        <v>45763</v>
      </c>
      <c r="AO15" s="3">
        <v>45763</v>
      </c>
      <c r="AP15" s="3">
        <v>45760</v>
      </c>
      <c r="AQ15" s="3">
        <v>45764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1197.1482844444449</v>
      </c>
    </row>
    <row r="16" spans="1:56" ht="28.5" customHeight="1" x14ac:dyDescent="0.45">
      <c r="A16" s="3" t="s">
        <v>146</v>
      </c>
      <c r="B16" s="14" t="s">
        <v>146</v>
      </c>
      <c r="C16" s="9" t="s">
        <v>275</v>
      </c>
      <c r="D16" s="13" t="s">
        <v>276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190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190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475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190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45777</v>
      </c>
      <c r="AK18" s="3">
        <v>0</v>
      </c>
      <c r="AL18" s="3">
        <v>45768</v>
      </c>
      <c r="AM18" s="3">
        <v>45775</v>
      </c>
      <c r="AN18" s="3">
        <v>45776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190</v>
      </c>
      <c r="AA19" s="8">
        <v>251733.81199999998</v>
      </c>
      <c r="AB19" s="8">
        <v>24372</v>
      </c>
      <c r="AC19" s="8">
        <v>227361.81199999998</v>
      </c>
      <c r="AD19" s="8">
        <v>0</v>
      </c>
      <c r="AE19" s="8">
        <v>0</v>
      </c>
      <c r="AF19" s="8" t="s">
        <v>58</v>
      </c>
      <c r="AG19" s="1" t="s">
        <v>124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8.5" customHeight="1" x14ac:dyDescent="0.45">
      <c r="A20" s="3">
        <v>45728</v>
      </c>
      <c r="B20" s="14" t="s">
        <v>571</v>
      </c>
      <c r="C20" s="9" t="s">
        <v>73</v>
      </c>
      <c r="D20" s="13" t="s">
        <v>194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157</v>
      </c>
      <c r="T20" s="12">
        <v>45744</v>
      </c>
      <c r="U20" s="11">
        <v>10000</v>
      </c>
      <c r="V20" s="10">
        <v>0</v>
      </c>
      <c r="W20" s="10">
        <v>10000</v>
      </c>
      <c r="X20" s="10">
        <v>10300</v>
      </c>
      <c r="Y20" s="10">
        <v>0</v>
      </c>
      <c r="Z20" s="9" t="s">
        <v>197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575</v>
      </c>
      <c r="AG20" s="1" t="s">
        <v>124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198</v>
      </c>
      <c r="BD20" s="56">
        <v>0</v>
      </c>
    </row>
    <row r="21" spans="1:56" ht="28.5" customHeight="1" x14ac:dyDescent="0.45">
      <c r="A21" s="3">
        <v>45728</v>
      </c>
      <c r="B21" s="14" t="s">
        <v>571</v>
      </c>
      <c r="C21" s="9" t="s">
        <v>73</v>
      </c>
      <c r="D21" s="13" t="s">
        <v>239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157</v>
      </c>
      <c r="T21" s="12">
        <v>45744</v>
      </c>
      <c r="U21" s="11">
        <v>5000</v>
      </c>
      <c r="V21" s="10">
        <v>0</v>
      </c>
      <c r="W21" s="10">
        <v>5000</v>
      </c>
      <c r="X21" s="10">
        <v>5000</v>
      </c>
      <c r="Y21" s="10">
        <v>0</v>
      </c>
      <c r="Z21" s="9" t="s">
        <v>197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575</v>
      </c>
      <c r="AG21" s="1" t="s">
        <v>122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198</v>
      </c>
      <c r="BD21" s="56">
        <v>0</v>
      </c>
    </row>
    <row r="22" spans="1:56" ht="28.5" customHeight="1" x14ac:dyDescent="0.45">
      <c r="A22" s="3">
        <v>45728</v>
      </c>
      <c r="B22" s="14" t="s">
        <v>571</v>
      </c>
      <c r="C22" s="9" t="s">
        <v>73</v>
      </c>
      <c r="D22" s="13" t="s">
        <v>238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157</v>
      </c>
      <c r="T22" s="12">
        <v>45744</v>
      </c>
      <c r="U22" s="11">
        <v>5000</v>
      </c>
      <c r="V22" s="10">
        <v>0</v>
      </c>
      <c r="W22" s="10">
        <v>5000</v>
      </c>
      <c r="X22" s="10">
        <v>5520</v>
      </c>
      <c r="Y22" s="10">
        <v>0</v>
      </c>
      <c r="Z22" s="9" t="s">
        <v>197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575</v>
      </c>
      <c r="AG22" s="1" t="s">
        <v>125</v>
      </c>
      <c r="AH22" s="1" t="s">
        <v>74</v>
      </c>
      <c r="AI22" s="1">
        <v>2</v>
      </c>
      <c r="AJ22" s="3">
        <v>45744</v>
      </c>
      <c r="AK22" s="3">
        <v>0</v>
      </c>
      <c r="AL22" s="3">
        <v>45735</v>
      </c>
      <c r="AM22" s="3">
        <v>45742</v>
      </c>
      <c r="AN22" s="3">
        <v>45743</v>
      </c>
      <c r="AO22" s="3">
        <v>45743</v>
      </c>
      <c r="AP22" s="3">
        <v>45739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198</v>
      </c>
      <c r="BD22" s="56">
        <v>0</v>
      </c>
    </row>
    <row r="23" spans="1:56" ht="28.5" customHeight="1" x14ac:dyDescent="0.45">
      <c r="A23" s="3">
        <v>45728</v>
      </c>
      <c r="B23" s="14" t="s">
        <v>573</v>
      </c>
      <c r="C23" s="9" t="s">
        <v>73</v>
      </c>
      <c r="D23" s="13" t="s">
        <v>293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45744</v>
      </c>
      <c r="U23" s="11">
        <v>5000</v>
      </c>
      <c r="V23" s="10">
        <v>671</v>
      </c>
      <c r="W23" s="10">
        <v>4329</v>
      </c>
      <c r="X23" s="10">
        <v>5371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575</v>
      </c>
      <c r="AG23" s="1" t="s">
        <v>125</v>
      </c>
      <c r="AH23" s="1" t="s">
        <v>74</v>
      </c>
      <c r="AI23" s="1">
        <v>2</v>
      </c>
      <c r="AJ23" s="3">
        <v>45744</v>
      </c>
      <c r="AK23" s="3">
        <v>0</v>
      </c>
      <c r="AL23" s="3">
        <v>45735</v>
      </c>
      <c r="AM23" s="3">
        <v>45742</v>
      </c>
      <c r="AN23" s="3">
        <v>45743</v>
      </c>
      <c r="AO23" s="3">
        <v>45743</v>
      </c>
      <c r="AP23" s="3">
        <v>45739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0</v>
      </c>
      <c r="B24" s="14" t="s">
        <v>138</v>
      </c>
      <c r="C24" s="9" t="s">
        <v>73</v>
      </c>
      <c r="D24" s="13" t="s">
        <v>295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 t="s">
        <v>63</v>
      </c>
      <c r="U24" s="11">
        <v>5000</v>
      </c>
      <c r="V24" s="10">
        <v>5250</v>
      </c>
      <c r="W24" s="10">
        <v>0</v>
      </c>
      <c r="X24" s="10">
        <v>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45728</v>
      </c>
      <c r="B25" s="14" t="s">
        <v>576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577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45728</v>
      </c>
      <c r="B26" s="14" t="s">
        <v>578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45745</v>
      </c>
      <c r="U26" s="11">
        <v>20000</v>
      </c>
      <c r="V26" s="10">
        <v>15000</v>
      </c>
      <c r="W26" s="10">
        <v>5000</v>
      </c>
      <c r="X26" s="10">
        <v>0</v>
      </c>
      <c r="Y26" s="10">
        <v>0</v>
      </c>
      <c r="Z26" s="9" t="s">
        <v>197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579</v>
      </c>
      <c r="AG26" s="1" t="s">
        <v>123</v>
      </c>
      <c r="AH26" s="1" t="s">
        <v>77</v>
      </c>
      <c r="AI26" s="1">
        <v>1</v>
      </c>
      <c r="AJ26" s="3">
        <v>45745</v>
      </c>
      <c r="AK26" s="3">
        <v>0</v>
      </c>
      <c r="AL26" s="3">
        <v>0</v>
      </c>
      <c r="AM26" s="3">
        <v>0</v>
      </c>
      <c r="AN26" s="3">
        <v>0</v>
      </c>
      <c r="AO26" s="3">
        <v>45744</v>
      </c>
      <c r="AP26" s="3">
        <v>45740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45737</v>
      </c>
      <c r="B27" s="14" t="s">
        <v>682</v>
      </c>
      <c r="C27" s="9" t="s">
        <v>73</v>
      </c>
      <c r="D27" s="13" t="s">
        <v>194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197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683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45737</v>
      </c>
      <c r="B28" s="14" t="s">
        <v>682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683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45737</v>
      </c>
      <c r="B29" s="14" t="s">
        <v>682</v>
      </c>
      <c r="C29" s="9" t="s">
        <v>73</v>
      </c>
      <c r="D29" s="13" t="s">
        <v>232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197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683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45737</v>
      </c>
      <c r="B30" s="14" t="s">
        <v>684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197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45737</v>
      </c>
      <c r="B31" s="14" t="s">
        <v>682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685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45737</v>
      </c>
      <c r="B32" s="14" t="s">
        <v>682</v>
      </c>
      <c r="C32" s="9" t="s">
        <v>73</v>
      </c>
      <c r="D32" s="13" t="s">
        <v>238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3947</v>
      </c>
      <c r="AC32" s="8">
        <v>453.55000000000018</v>
      </c>
      <c r="AD32" s="8">
        <v>0</v>
      </c>
      <c r="AE32" s="8">
        <v>0</v>
      </c>
      <c r="AF32" s="8" t="s">
        <v>685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34.163401777777793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685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685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45737</v>
      </c>
      <c r="B35" s="14" t="s">
        <v>682</v>
      </c>
      <c r="C35" s="9" t="s">
        <v>73</v>
      </c>
      <c r="D35" s="13" t="s">
        <v>194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197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686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662.93796800000007</v>
      </c>
    </row>
    <row r="36" spans="1:56" ht="28.5" customHeight="1" x14ac:dyDescent="0.45">
      <c r="A36" s="3">
        <v>45737</v>
      </c>
      <c r="B36" s="14" t="s">
        <v>682</v>
      </c>
      <c r="C36" s="9" t="s">
        <v>73</v>
      </c>
      <c r="D36" s="13" t="s">
        <v>227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686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331.46898400000003</v>
      </c>
    </row>
    <row r="37" spans="1:56" ht="28.5" customHeight="1" x14ac:dyDescent="0.45">
      <c r="A37" s="3">
        <v>45737</v>
      </c>
      <c r="B37" s="14" t="s">
        <v>682</v>
      </c>
      <c r="C37" s="9" t="s">
        <v>73</v>
      </c>
      <c r="D37" s="13" t="s">
        <v>269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686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45737</v>
      </c>
      <c r="B38" s="14" t="s">
        <v>687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197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1325.8759360000001</v>
      </c>
    </row>
    <row r="39" spans="1:56" ht="28.5" customHeight="1" x14ac:dyDescent="0.45">
      <c r="A39" s="3">
        <v>45737</v>
      </c>
      <c r="B39" s="14" t="s">
        <v>688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197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197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197</v>
      </c>
      <c r="AA41" s="8">
        <v>528904.19999999995</v>
      </c>
      <c r="AB41" s="8">
        <v>39989.600000000006</v>
      </c>
      <c r="AC41" s="8">
        <v>488914.6</v>
      </c>
      <c r="AD41" s="8">
        <v>0</v>
      </c>
      <c r="AE41" s="8">
        <v>0</v>
      </c>
      <c r="AF41" s="8" t="s">
        <v>58</v>
      </c>
      <c r="AG41" s="1" t="s">
        <v>126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199</v>
      </c>
      <c r="BD41" s="56">
        <v>0</v>
      </c>
    </row>
    <row r="42" spans="1:56" ht="28.5" customHeight="1" x14ac:dyDescent="0.45">
      <c r="A42" s="3">
        <v>45740</v>
      </c>
      <c r="B42" s="14" t="s">
        <v>714</v>
      </c>
      <c r="C42" s="9" t="s">
        <v>321</v>
      </c>
      <c r="D42" s="13" t="s">
        <v>689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323</v>
      </c>
      <c r="AA42" s="8">
        <v>7388.4536000000007</v>
      </c>
      <c r="AB42" s="8">
        <v>5520</v>
      </c>
      <c r="AC42" s="8">
        <v>1868.4536000000007</v>
      </c>
      <c r="AD42" s="8">
        <v>0</v>
      </c>
      <c r="AE42" s="8">
        <v>7388.4536000000007</v>
      </c>
      <c r="AF42" s="8" t="s">
        <v>302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126.22442097777787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323</v>
      </c>
      <c r="AA43" s="8">
        <v>7388.4536000000007</v>
      </c>
      <c r="AB43" s="8">
        <v>5520</v>
      </c>
      <c r="AC43" s="8">
        <v>1868.4536000000007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324</v>
      </c>
      <c r="BD43" s="56">
        <v>0</v>
      </c>
    </row>
    <row r="44" spans="1:56" ht="28.5" customHeight="1" x14ac:dyDescent="0.45">
      <c r="A44" s="3">
        <v>45721</v>
      </c>
      <c r="B44" s="14" t="s">
        <v>522</v>
      </c>
      <c r="C44" s="9" t="s">
        <v>152</v>
      </c>
      <c r="D44" s="13" t="s">
        <v>493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45744</v>
      </c>
      <c r="U44" s="11">
        <v>5040</v>
      </c>
      <c r="V44" s="10">
        <v>0</v>
      </c>
      <c r="W44" s="10">
        <v>5040</v>
      </c>
      <c r="X44" s="10">
        <v>2910</v>
      </c>
      <c r="Y44" s="10">
        <v>2236.5</v>
      </c>
      <c r="Z44" s="9" t="s">
        <v>116</v>
      </c>
      <c r="AA44" s="8">
        <v>2218.3172549999999</v>
      </c>
      <c r="AB44" s="8">
        <v>2218.3172549999999</v>
      </c>
      <c r="AC44" s="8">
        <v>0</v>
      </c>
      <c r="AD44" s="8">
        <v>0</v>
      </c>
      <c r="AE44" s="8">
        <v>2218.3172549999999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45744</v>
      </c>
      <c r="AK44" s="3">
        <v>45740</v>
      </c>
      <c r="AL44" s="3">
        <v>45733</v>
      </c>
      <c r="AM44" s="3">
        <v>45741</v>
      </c>
      <c r="AN44" s="3">
        <v>45742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240</v>
      </c>
      <c r="BD44" s="56">
        <v>0</v>
      </c>
    </row>
    <row r="45" spans="1:56" ht="28.5" customHeight="1" x14ac:dyDescent="0.45">
      <c r="A45" s="3">
        <v>45741</v>
      </c>
      <c r="B45" s="14" t="s">
        <v>138</v>
      </c>
      <c r="C45" s="9" t="s">
        <v>152</v>
      </c>
      <c r="D45" s="13" t="s">
        <v>717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240</v>
      </c>
      <c r="BD45" s="56">
        <v>422.13987199999997</v>
      </c>
    </row>
    <row r="46" spans="1:56" ht="28.5" customHeight="1" x14ac:dyDescent="0.45">
      <c r="A46" s="3">
        <v>45741</v>
      </c>
      <c r="B46" s="14" t="s">
        <v>138</v>
      </c>
      <c r="C46" s="9" t="s">
        <v>152</v>
      </c>
      <c r="D46" s="13" t="s">
        <v>718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240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12216.366854999998</v>
      </c>
      <c r="AB47" s="8">
        <v>2218.3172549999999</v>
      </c>
      <c r="AC47" s="8">
        <v>9998.0495999999985</v>
      </c>
      <c r="AD47" s="8">
        <v>0</v>
      </c>
      <c r="AE47" s="8">
        <v>12216.366854999998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241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196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196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124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523</v>
      </c>
      <c r="C53" s="9" t="s">
        <v>152</v>
      </c>
      <c r="D53" s="13" t="s">
        <v>497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45747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45747</v>
      </c>
      <c r="AK53" s="3">
        <v>45743</v>
      </c>
      <c r="AL53" s="3">
        <v>45736</v>
      </c>
      <c r="AM53" s="3">
        <v>45744</v>
      </c>
      <c r="AN53" s="3">
        <v>45745</v>
      </c>
      <c r="AO53" s="3">
        <v>45746</v>
      </c>
      <c r="AP53" s="3">
        <v>45742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523</v>
      </c>
      <c r="C54" s="9" t="s">
        <v>152</v>
      </c>
      <c r="D54" s="13" t="s">
        <v>362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524</v>
      </c>
      <c r="C55" s="9" t="s">
        <v>152</v>
      </c>
      <c r="D55" s="13" t="s">
        <v>162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45743</v>
      </c>
      <c r="U55" s="11">
        <v>4880</v>
      </c>
      <c r="V55" s="10">
        <v>0</v>
      </c>
      <c r="W55" s="10">
        <v>4880</v>
      </c>
      <c r="X55" s="10">
        <v>21200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45743</v>
      </c>
      <c r="AK55" s="3">
        <v>45739</v>
      </c>
      <c r="AL55" s="3">
        <v>45732</v>
      </c>
      <c r="AM55" s="3">
        <v>45740</v>
      </c>
      <c r="AN55" s="3">
        <v>45741</v>
      </c>
      <c r="AO55" s="3">
        <v>45742</v>
      </c>
      <c r="AP55" s="3">
        <v>45738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618</v>
      </c>
      <c r="C56" s="9" t="s">
        <v>300</v>
      </c>
      <c r="D56" s="13" t="s">
        <v>593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253</v>
      </c>
      <c r="M56" s="10">
        <v>21</v>
      </c>
      <c r="N56" s="9">
        <v>33</v>
      </c>
      <c r="O56" s="9">
        <v>40</v>
      </c>
      <c r="P56" s="10">
        <v>170.969464512</v>
      </c>
      <c r="Q56" s="10">
        <v>0</v>
      </c>
      <c r="R56" s="10">
        <v>170.969464512</v>
      </c>
      <c r="S56" s="9" t="s">
        <v>71</v>
      </c>
      <c r="T56" s="12">
        <v>45743</v>
      </c>
      <c r="U56" s="11">
        <v>10000</v>
      </c>
      <c r="V56" s="10">
        <v>0</v>
      </c>
      <c r="W56" s="10">
        <v>10000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68</v>
      </c>
      <c r="AI56" s="1">
        <v>4</v>
      </c>
      <c r="AJ56" s="3">
        <v>45743</v>
      </c>
      <c r="AK56" s="3">
        <v>45739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45738</v>
      </c>
      <c r="AQ56" s="3">
        <v>45742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525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45743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45743</v>
      </c>
      <c r="AK57" s="3">
        <v>45739</v>
      </c>
      <c r="AL57" s="3">
        <v>45732</v>
      </c>
      <c r="AM57" s="3">
        <v>45740</v>
      </c>
      <c r="AN57" s="3">
        <v>45741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45611</v>
      </c>
      <c r="B58" s="14" t="s">
        <v>251</v>
      </c>
      <c r="C58" s="9" t="s">
        <v>152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45743</v>
      </c>
      <c r="U58" s="11">
        <v>67</v>
      </c>
      <c r="V58" s="10">
        <v>0</v>
      </c>
      <c r="W58" s="10">
        <v>67</v>
      </c>
      <c r="X58" s="10">
        <v>80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45743</v>
      </c>
      <c r="AK58" s="3">
        <v>45739</v>
      </c>
      <c r="AL58" s="3">
        <v>45732</v>
      </c>
      <c r="AM58" s="3">
        <v>45740</v>
      </c>
      <c r="AN58" s="3">
        <v>45741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526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20000</v>
      </c>
      <c r="V59" s="10">
        <v>0</v>
      </c>
      <c r="W59" s="10">
        <v>20000</v>
      </c>
      <c r="X59" s="10">
        <v>21368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45611</v>
      </c>
      <c r="B60" s="14" t="s">
        <v>246</v>
      </c>
      <c r="C60" s="9" t="s">
        <v>152</v>
      </c>
      <c r="D60" s="13" t="s">
        <v>141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1945</v>
      </c>
      <c r="V60" s="10">
        <v>0</v>
      </c>
      <c r="W60" s="10">
        <v>1945</v>
      </c>
      <c r="X60" s="10">
        <v>0</v>
      </c>
      <c r="Y60" s="10">
        <v>2042.25</v>
      </c>
      <c r="Z60" s="9" t="s">
        <v>81</v>
      </c>
      <c r="AA60" s="8">
        <v>2037.8737500000002</v>
      </c>
      <c r="AB60" s="8">
        <v>2037.8737500000002</v>
      </c>
      <c r="AC60" s="8">
        <v>0</v>
      </c>
      <c r="AD60" s="8">
        <v>0</v>
      </c>
      <c r="AE60" s="8">
        <v>2037.8737500000002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522</v>
      </c>
      <c r="C61" s="9" t="s">
        <v>152</v>
      </c>
      <c r="D61" s="13" t="s">
        <v>363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45744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45744</v>
      </c>
      <c r="AK61" s="3">
        <v>45740</v>
      </c>
      <c r="AL61" s="3">
        <v>45733</v>
      </c>
      <c r="AM61" s="3">
        <v>45741</v>
      </c>
      <c r="AN61" s="3">
        <v>45742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374</v>
      </c>
      <c r="C62" s="9" t="s">
        <v>152</v>
      </c>
      <c r="D62" s="13" t="s">
        <v>363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45744</v>
      </c>
      <c r="U62" s="11">
        <v>940</v>
      </c>
      <c r="V62" s="10">
        <v>0</v>
      </c>
      <c r="W62" s="10">
        <v>940</v>
      </c>
      <c r="X62" s="10">
        <v>0</v>
      </c>
      <c r="Y62" s="10">
        <v>987</v>
      </c>
      <c r="Z62" s="9" t="s">
        <v>81</v>
      </c>
      <c r="AA62" s="8">
        <v>984.8850000000001</v>
      </c>
      <c r="AB62" s="8">
        <v>984.8850000000001</v>
      </c>
      <c r="AC62" s="8">
        <v>0</v>
      </c>
      <c r="AD62" s="8">
        <v>0</v>
      </c>
      <c r="AE62" s="8">
        <v>984.8850000000001</v>
      </c>
      <c r="AF62" s="8" t="s">
        <v>302</v>
      </c>
      <c r="AG62" s="1" t="s">
        <v>123</v>
      </c>
      <c r="AH62" s="1" t="s">
        <v>75</v>
      </c>
      <c r="AI62" s="1">
        <v>4</v>
      </c>
      <c r="AJ62" s="3">
        <v>45744</v>
      </c>
      <c r="AK62" s="3">
        <v>45740</v>
      </c>
      <c r="AL62" s="3">
        <v>45733</v>
      </c>
      <c r="AM62" s="3">
        <v>45741</v>
      </c>
      <c r="AN62" s="3">
        <v>45742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527</v>
      </c>
      <c r="C63" s="9" t="s">
        <v>152</v>
      </c>
      <c r="D63" s="13" t="s">
        <v>163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45744</v>
      </c>
      <c r="U63" s="11">
        <v>5040</v>
      </c>
      <c r="V63" s="10">
        <v>418</v>
      </c>
      <c r="W63" s="10">
        <v>4622</v>
      </c>
      <c r="X63" s="10">
        <v>0</v>
      </c>
      <c r="Y63" s="10">
        <v>4853.1000000000004</v>
      </c>
      <c r="Z63" s="9" t="s">
        <v>81</v>
      </c>
      <c r="AA63" s="8">
        <v>4842.7004999999999</v>
      </c>
      <c r="AB63" s="8">
        <v>4842.7004999999999</v>
      </c>
      <c r="AC63" s="8">
        <v>0</v>
      </c>
      <c r="AD63" s="8">
        <v>0</v>
      </c>
      <c r="AE63" s="8">
        <v>4842.7004999999999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45744</v>
      </c>
      <c r="AK63" s="3">
        <v>45740</v>
      </c>
      <c r="AL63" s="3">
        <v>45733</v>
      </c>
      <c r="AM63" s="3">
        <v>45741</v>
      </c>
      <c r="AN63" s="3">
        <v>45742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45738</v>
      </c>
      <c r="B64" s="14" t="s">
        <v>700</v>
      </c>
      <c r="C64" s="9" t="s">
        <v>111</v>
      </c>
      <c r="D64" s="13" t="s">
        <v>691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45745</v>
      </c>
      <c r="AK64" s="3">
        <v>45741</v>
      </c>
      <c r="AL64" s="3">
        <v>45734</v>
      </c>
      <c r="AM64" s="3">
        <v>45742</v>
      </c>
      <c r="AN64" s="3">
        <v>45743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719</v>
      </c>
      <c r="C65" s="9" t="s">
        <v>111</v>
      </c>
      <c r="D65" s="13" t="s">
        <v>693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45745</v>
      </c>
      <c r="AK65" s="3">
        <v>45741</v>
      </c>
      <c r="AL65" s="3">
        <v>45734</v>
      </c>
      <c r="AM65" s="3">
        <v>45742</v>
      </c>
      <c r="AN65" s="3">
        <v>45743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45743</v>
      </c>
      <c r="B66" s="14" t="s">
        <v>172</v>
      </c>
      <c r="C66" s="9" t="s">
        <v>80</v>
      </c>
      <c r="D66" s="13" t="s">
        <v>727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45745</v>
      </c>
      <c r="U66" s="11">
        <v>3000</v>
      </c>
      <c r="V66" s="10">
        <v>3157</v>
      </c>
      <c r="W66" s="10">
        <v>0</v>
      </c>
      <c r="X66" s="10">
        <v>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45745</v>
      </c>
      <c r="AK66" s="3">
        <v>45741</v>
      </c>
      <c r="AL66" s="3">
        <v>45734</v>
      </c>
      <c r="AM66" s="3">
        <v>45742</v>
      </c>
      <c r="AN66" s="3">
        <v>45743</v>
      </c>
      <c r="AO66" s="3">
        <v>45744</v>
      </c>
      <c r="AP66" s="3">
        <v>45740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45743</v>
      </c>
      <c r="B67" s="14" t="s">
        <v>290</v>
      </c>
      <c r="C67" s="9" t="s">
        <v>80</v>
      </c>
      <c r="D67" s="13" t="s">
        <v>728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45745</v>
      </c>
      <c r="AK67" s="3">
        <v>45741</v>
      </c>
      <c r="AL67" s="3">
        <v>45734</v>
      </c>
      <c r="AM67" s="3">
        <v>45742</v>
      </c>
      <c r="AN67" s="3">
        <v>45743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8.5" customHeight="1" x14ac:dyDescent="0.45">
      <c r="A68" s="3">
        <v>45720</v>
      </c>
      <c r="B68" s="14" t="s">
        <v>511</v>
      </c>
      <c r="C68" s="9" t="s">
        <v>111</v>
      </c>
      <c r="D68" s="13" t="s">
        <v>496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45747</v>
      </c>
      <c r="U68" s="11">
        <v>5000</v>
      </c>
      <c r="V68" s="10">
        <v>4703</v>
      </c>
      <c r="W68" s="10">
        <v>297</v>
      </c>
      <c r="X68" s="10">
        <v>5230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45706</v>
      </c>
      <c r="B69" s="14" t="s">
        <v>430</v>
      </c>
      <c r="C69" s="9" t="s">
        <v>111</v>
      </c>
      <c r="D69" s="13" t="s">
        <v>431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45747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8.5" customHeight="1" x14ac:dyDescent="0.45">
      <c r="A70" s="3">
        <v>45667</v>
      </c>
      <c r="B70" s="14" t="s">
        <v>344</v>
      </c>
      <c r="C70" s="9" t="s">
        <v>111</v>
      </c>
      <c r="D70" s="13" t="s">
        <v>338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45747</v>
      </c>
      <c r="U70" s="11">
        <v>2432</v>
      </c>
      <c r="V70" s="10">
        <v>2432</v>
      </c>
      <c r="W70" s="10">
        <v>0</v>
      </c>
      <c r="X70" s="10">
        <v>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45747</v>
      </c>
      <c r="AK70" s="3">
        <v>45743</v>
      </c>
      <c r="AL70" s="3">
        <v>45736</v>
      </c>
      <c r="AM70" s="3">
        <v>45744</v>
      </c>
      <c r="AN70" s="3">
        <v>45745</v>
      </c>
      <c r="AO70" s="3">
        <v>45746</v>
      </c>
      <c r="AP70" s="3">
        <v>45742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45667</v>
      </c>
      <c r="B71" s="14" t="s">
        <v>346</v>
      </c>
      <c r="C71" s="9" t="s">
        <v>111</v>
      </c>
      <c r="D71" s="13" t="s">
        <v>340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45747</v>
      </c>
      <c r="U71" s="11">
        <v>12000</v>
      </c>
      <c r="V71" s="10">
        <v>0</v>
      </c>
      <c r="W71" s="10">
        <v>12000</v>
      </c>
      <c r="X71" s="10">
        <v>0</v>
      </c>
      <c r="Y71" s="10">
        <v>12600</v>
      </c>
      <c r="Z71" s="9" t="s">
        <v>81</v>
      </c>
      <c r="AA71" s="8">
        <v>13243.56</v>
      </c>
      <c r="AB71" s="8">
        <v>0</v>
      </c>
      <c r="AC71" s="8">
        <v>13243.56</v>
      </c>
      <c r="AD71" s="8">
        <v>0</v>
      </c>
      <c r="AE71" s="8">
        <v>13243.56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45747</v>
      </c>
      <c r="AK71" s="3">
        <v>45743</v>
      </c>
      <c r="AL71" s="3">
        <v>45736</v>
      </c>
      <c r="AM71" s="3">
        <v>45744</v>
      </c>
      <c r="AN71" s="3">
        <v>45745</v>
      </c>
      <c r="AO71" s="3">
        <v>45746</v>
      </c>
      <c r="AP71" s="3">
        <v>45742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1000.6245333333335</v>
      </c>
    </row>
    <row r="72" spans="1:56" ht="28.5" customHeight="1" x14ac:dyDescent="0.45">
      <c r="A72" s="3">
        <v>45674</v>
      </c>
      <c r="B72" s="14" t="s">
        <v>373</v>
      </c>
      <c r="C72" s="9" t="s">
        <v>152</v>
      </c>
      <c r="D72" s="13" t="s">
        <v>162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811</v>
      </c>
      <c r="V72" s="10">
        <v>0</v>
      </c>
      <c r="W72" s="10">
        <v>811</v>
      </c>
      <c r="X72" s="10">
        <v>0</v>
      </c>
      <c r="Y72" s="10">
        <v>851.55000000000007</v>
      </c>
      <c r="Z72" s="9" t="s">
        <v>81</v>
      </c>
      <c r="AA72" s="8">
        <v>849.72525000000007</v>
      </c>
      <c r="AB72" s="8">
        <v>0</v>
      </c>
      <c r="AC72" s="8">
        <v>849.72525000000007</v>
      </c>
      <c r="AD72" s="8">
        <v>0</v>
      </c>
      <c r="AE72" s="8">
        <v>849.72525000000007</v>
      </c>
      <c r="AF72" s="8" t="s">
        <v>302</v>
      </c>
      <c r="AG72" s="1" t="s">
        <v>122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64.201463333333322</v>
      </c>
    </row>
    <row r="73" spans="1:56" ht="28.5" customHeight="1" x14ac:dyDescent="0.45">
      <c r="A73" s="3">
        <v>45721</v>
      </c>
      <c r="B73" s="14" t="s">
        <v>524</v>
      </c>
      <c r="C73" s="9" t="s">
        <v>152</v>
      </c>
      <c r="D73" s="13" t="s">
        <v>162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254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45748</v>
      </c>
      <c r="AK73" s="3">
        <v>45744</v>
      </c>
      <c r="AL73" s="3">
        <v>45737</v>
      </c>
      <c r="AM73" s="3">
        <v>45745</v>
      </c>
      <c r="AN73" s="3">
        <v>45746</v>
      </c>
      <c r="AO73" s="3">
        <v>45747</v>
      </c>
      <c r="AP73" s="3">
        <v>45743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8.5" customHeight="1" x14ac:dyDescent="0.45">
      <c r="A74" s="3">
        <v>45721</v>
      </c>
      <c r="B74" s="14" t="s">
        <v>527</v>
      </c>
      <c r="C74" s="9" t="s">
        <v>152</v>
      </c>
      <c r="D74" s="13" t="s">
        <v>498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398.98320000000001</v>
      </c>
    </row>
    <row r="75" spans="1:56" ht="28.5" customHeight="1" x14ac:dyDescent="0.45">
      <c r="A75" s="3">
        <v>45611</v>
      </c>
      <c r="B75" s="14" t="s">
        <v>248</v>
      </c>
      <c r="C75" s="9" t="s">
        <v>152</v>
      </c>
      <c r="D75" s="13" t="s">
        <v>498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45747</v>
      </c>
      <c r="U75" s="11">
        <v>640</v>
      </c>
      <c r="V75" s="10">
        <v>225</v>
      </c>
      <c r="W75" s="10">
        <v>415</v>
      </c>
      <c r="X75" s="10">
        <v>0</v>
      </c>
      <c r="Y75" s="10">
        <v>435.75</v>
      </c>
      <c r="Z75" s="9" t="s">
        <v>81</v>
      </c>
      <c r="AA75" s="8">
        <v>434.81625000000008</v>
      </c>
      <c r="AB75" s="8">
        <v>0</v>
      </c>
      <c r="AC75" s="8">
        <v>434.81625000000008</v>
      </c>
      <c r="AD75" s="8">
        <v>0</v>
      </c>
      <c r="AE75" s="8">
        <v>434.81625000000008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32.852783333333335</v>
      </c>
    </row>
    <row r="76" spans="1:56" ht="28.5" customHeight="1" x14ac:dyDescent="0.45">
      <c r="A76" s="3">
        <v>45721</v>
      </c>
      <c r="B76" s="14" t="s">
        <v>526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45748</v>
      </c>
      <c r="AK76" s="3">
        <v>45744</v>
      </c>
      <c r="AL76" s="3">
        <v>45737</v>
      </c>
      <c r="AM76" s="3">
        <v>45745</v>
      </c>
      <c r="AN76" s="3">
        <v>45746</v>
      </c>
      <c r="AO76" s="3">
        <v>45747</v>
      </c>
      <c r="AP76" s="3">
        <v>45743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1583.2666666666664</v>
      </c>
    </row>
    <row r="77" spans="1:56" ht="28.5" customHeight="1" x14ac:dyDescent="0.45">
      <c r="A77" s="3">
        <v>45721</v>
      </c>
      <c r="B77" s="14" t="s">
        <v>528</v>
      </c>
      <c r="C77" s="9" t="s">
        <v>152</v>
      </c>
      <c r="D77" s="13" t="s">
        <v>421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45747</v>
      </c>
      <c r="U77" s="11">
        <v>10080</v>
      </c>
      <c r="V77" s="10">
        <v>0</v>
      </c>
      <c r="W77" s="10">
        <v>10080</v>
      </c>
      <c r="X77" s="10">
        <v>0</v>
      </c>
      <c r="Y77" s="10">
        <v>10584</v>
      </c>
      <c r="Z77" s="9" t="s">
        <v>81</v>
      </c>
      <c r="AA77" s="8">
        <v>10279.684800000001</v>
      </c>
      <c r="AB77" s="8">
        <v>0</v>
      </c>
      <c r="AC77" s="8">
        <v>10279.684800000001</v>
      </c>
      <c r="AD77" s="8">
        <v>0</v>
      </c>
      <c r="AE77" s="8">
        <v>10279.684800000001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776.68729599999983</v>
      </c>
    </row>
    <row r="78" spans="1:56" ht="28.5" customHeight="1" x14ac:dyDescent="0.45">
      <c r="A78" s="3">
        <v>45738</v>
      </c>
      <c r="B78" s="14" t="s">
        <v>694</v>
      </c>
      <c r="C78" s="9" t="s">
        <v>111</v>
      </c>
      <c r="D78" s="13" t="s">
        <v>695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45751</v>
      </c>
      <c r="AK78" s="3">
        <v>45747</v>
      </c>
      <c r="AL78" s="3">
        <v>45740</v>
      </c>
      <c r="AM78" s="3">
        <v>45748</v>
      </c>
      <c r="AN78" s="3">
        <v>45749</v>
      </c>
      <c r="AO78" s="3">
        <v>45750</v>
      </c>
      <c r="AP78" s="3">
        <v>45746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45738</v>
      </c>
      <c r="B79" s="14" t="s">
        <v>720</v>
      </c>
      <c r="C79" s="9" t="s">
        <v>111</v>
      </c>
      <c r="D79" s="13" t="s">
        <v>696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45751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45751</v>
      </c>
      <c r="AK79" s="3">
        <v>45747</v>
      </c>
      <c r="AL79" s="3">
        <v>45740</v>
      </c>
      <c r="AM79" s="3">
        <v>45748</v>
      </c>
      <c r="AN79" s="3">
        <v>45749</v>
      </c>
      <c r="AO79" s="3">
        <v>45750</v>
      </c>
      <c r="AP79" s="3">
        <v>45746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45740</v>
      </c>
      <c r="B80" s="14" t="s">
        <v>692</v>
      </c>
      <c r="C80" s="9" t="s">
        <v>111</v>
      </c>
      <c r="D80" s="13" t="s">
        <v>702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45741</v>
      </c>
      <c r="B81" s="14" t="s">
        <v>138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45764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45764</v>
      </c>
      <c r="AK81" s="3">
        <v>45760</v>
      </c>
      <c r="AL81" s="3">
        <v>45753</v>
      </c>
      <c r="AM81" s="3">
        <v>45761</v>
      </c>
      <c r="AN81" s="3">
        <v>45762</v>
      </c>
      <c r="AO81" s="3">
        <v>45763</v>
      </c>
      <c r="AP81" s="3">
        <v>45759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8.5" customHeight="1" x14ac:dyDescent="0.45">
      <c r="A82" s="3">
        <v>45741</v>
      </c>
      <c r="B82" s="14" t="s">
        <v>138</v>
      </c>
      <c r="C82" s="9" t="s">
        <v>111</v>
      </c>
      <c r="D82" s="13" t="s">
        <v>697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333.54151111111111</v>
      </c>
    </row>
    <row r="83" spans="1:56" ht="28.5" customHeight="1" x14ac:dyDescent="0.45">
      <c r="A83" s="3">
        <v>45741</v>
      </c>
      <c r="B83" s="14" t="s">
        <v>138</v>
      </c>
      <c r="C83" s="9" t="s">
        <v>111</v>
      </c>
      <c r="D83" s="13" t="s">
        <v>698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333.54151111111111</v>
      </c>
    </row>
    <row r="84" spans="1:56" ht="28.5" customHeight="1" x14ac:dyDescent="0.45">
      <c r="A84" s="3">
        <v>45741</v>
      </c>
      <c r="B84" s="14" t="s">
        <v>138</v>
      </c>
      <c r="C84" s="9" t="s">
        <v>111</v>
      </c>
      <c r="D84" s="13" t="s">
        <v>699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45734</v>
      </c>
      <c r="B85" s="14" t="s">
        <v>664</v>
      </c>
      <c r="C85" s="9" t="s">
        <v>155</v>
      </c>
      <c r="D85" s="13" t="s">
        <v>651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619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45734</v>
      </c>
      <c r="B86" s="14" t="s">
        <v>664</v>
      </c>
      <c r="C86" s="9" t="s">
        <v>155</v>
      </c>
      <c r="D86" s="13" t="s">
        <v>653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619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45734</v>
      </c>
      <c r="B87" s="14" t="s">
        <v>664</v>
      </c>
      <c r="C87" s="9" t="s">
        <v>155</v>
      </c>
      <c r="D87" s="13" t="s">
        <v>654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619</v>
      </c>
      <c r="AG87" s="1" t="s">
        <v>123</v>
      </c>
      <c r="AH87" s="1" t="s">
        <v>75</v>
      </c>
      <c r="AI87" s="1">
        <v>4</v>
      </c>
      <c r="AJ87" s="3">
        <v>45768</v>
      </c>
      <c r="AK87" s="3">
        <v>45764</v>
      </c>
      <c r="AL87" s="3">
        <v>45757</v>
      </c>
      <c r="AM87" s="3">
        <v>45765</v>
      </c>
      <c r="AN87" s="3">
        <v>45766</v>
      </c>
      <c r="AO87" s="3">
        <v>45767</v>
      </c>
      <c r="AP87" s="3">
        <v>45763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45734</v>
      </c>
      <c r="B88" s="14" t="s">
        <v>701</v>
      </c>
      <c r="C88" s="9" t="s">
        <v>155</v>
      </c>
      <c r="D88" s="13" t="s">
        <v>680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5378.4500000000007</v>
      </c>
      <c r="AF88" s="8" t="s">
        <v>619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406.37177777777782</v>
      </c>
    </row>
    <row r="89" spans="1:56" ht="28.5" customHeight="1" x14ac:dyDescent="0.45">
      <c r="A89" s="3" t="s">
        <v>146</v>
      </c>
      <c r="B89" s="14" t="s">
        <v>146</v>
      </c>
      <c r="C89" s="9" t="s">
        <v>155</v>
      </c>
      <c r="D89" s="13" t="s">
        <v>655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 t="s">
        <v>619</v>
      </c>
      <c r="AG89" s="1" t="s">
        <v>61</v>
      </c>
      <c r="AH89" s="1" t="s">
        <v>75</v>
      </c>
      <c r="AI89" s="1">
        <v>4</v>
      </c>
      <c r="AJ89" s="3">
        <v>45768</v>
      </c>
      <c r="AK89" s="3">
        <v>45764</v>
      </c>
      <c r="AL89" s="3">
        <v>45757</v>
      </c>
      <c r="AM89" s="3">
        <v>45765</v>
      </c>
      <c r="AN89" s="3">
        <v>45766</v>
      </c>
      <c r="AO89" s="3">
        <v>45767</v>
      </c>
      <c r="AP89" s="3">
        <v>45763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406.37177777777782</v>
      </c>
    </row>
    <row r="90" spans="1:56" ht="28.5" customHeight="1" x14ac:dyDescent="0.45">
      <c r="A90" s="3">
        <v>45740</v>
      </c>
      <c r="B90" s="14" t="s">
        <v>703</v>
      </c>
      <c r="C90" s="9" t="s">
        <v>80</v>
      </c>
      <c r="D90" s="13" t="s">
        <v>345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45740</v>
      </c>
      <c r="B91" s="14" t="s">
        <v>715</v>
      </c>
      <c r="C91" s="9" t="s">
        <v>80</v>
      </c>
      <c r="D91" s="13" t="s">
        <v>399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3227.07</v>
      </c>
      <c r="AB91" s="8">
        <v>0</v>
      </c>
      <c r="AC91" s="8">
        <v>3227.07</v>
      </c>
      <c r="AD91" s="8">
        <v>0</v>
      </c>
      <c r="AE91" s="8">
        <v>3227.07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243.82306666666665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140000</v>
      </c>
      <c r="V92" s="10">
        <v>0</v>
      </c>
      <c r="W92" s="10">
        <v>140000</v>
      </c>
      <c r="X92" s="10">
        <v>0</v>
      </c>
      <c r="Y92" s="10">
        <v>147000</v>
      </c>
      <c r="Z92" s="9" t="s">
        <v>81</v>
      </c>
      <c r="AA92" s="8">
        <v>146685</v>
      </c>
      <c r="AB92" s="8">
        <v>0</v>
      </c>
      <c r="AC92" s="8">
        <v>146685</v>
      </c>
      <c r="AD92" s="8">
        <v>0</v>
      </c>
      <c r="AE92" s="8">
        <v>146685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11082.866666666665</v>
      </c>
    </row>
    <row r="93" spans="1:56" ht="28.5" customHeight="1" x14ac:dyDescent="0.45">
      <c r="A93" s="3" t="s">
        <v>146</v>
      </c>
      <c r="B93" s="14" t="s">
        <v>146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45777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8.5" customHeight="1" x14ac:dyDescent="0.45">
      <c r="A94" s="3">
        <v>45705</v>
      </c>
      <c r="B94" s="14" t="s">
        <v>429</v>
      </c>
      <c r="C94" s="9" t="s">
        <v>152</v>
      </c>
      <c r="D94" s="13" t="s">
        <v>244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254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122</v>
      </c>
      <c r="V94" s="10">
        <v>0</v>
      </c>
      <c r="W94" s="10">
        <v>122</v>
      </c>
      <c r="X94" s="10">
        <v>11870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519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 t="s">
        <v>146</v>
      </c>
      <c r="B95" s="14" t="s">
        <v>146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3250.9742222222226</v>
      </c>
    </row>
    <row r="96" spans="1:56" ht="28.5" customHeight="1" x14ac:dyDescent="0.45">
      <c r="A96" s="3">
        <v>45720</v>
      </c>
      <c r="B96" s="14" t="s">
        <v>512</v>
      </c>
      <c r="C96" s="9" t="s">
        <v>111</v>
      </c>
      <c r="D96" s="13" t="s">
        <v>494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8.5" customHeight="1" x14ac:dyDescent="0.45">
      <c r="A97" s="3">
        <v>45720</v>
      </c>
      <c r="B97" s="14" t="s">
        <v>513</v>
      </c>
      <c r="C97" s="9" t="s">
        <v>111</v>
      </c>
      <c r="D97" s="13" t="s">
        <v>495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250.15613333333337</v>
      </c>
    </row>
    <row r="98" spans="1:56" ht="28.5" customHeight="1" x14ac:dyDescent="0.45">
      <c r="A98" s="3">
        <v>45720</v>
      </c>
      <c r="B98" s="14" t="s">
        <v>511</v>
      </c>
      <c r="C98" s="9" t="s">
        <v>111</v>
      </c>
      <c r="D98" s="13" t="s">
        <v>496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416.92688888888887</v>
      </c>
    </row>
    <row r="99" spans="1:56" ht="28.5" customHeight="1" x14ac:dyDescent="0.45">
      <c r="A99" s="3">
        <v>45720</v>
      </c>
      <c r="B99" s="14" t="s">
        <v>514</v>
      </c>
      <c r="C99" s="9" t="s">
        <v>111</v>
      </c>
      <c r="D99" s="13" t="s">
        <v>499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416.92688888888887</v>
      </c>
    </row>
    <row r="100" spans="1:56" ht="28.5" customHeight="1" x14ac:dyDescent="0.45">
      <c r="A100" s="3">
        <v>45712</v>
      </c>
      <c r="B100" s="14" t="s">
        <v>456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8.5" customHeight="1" x14ac:dyDescent="0.45">
      <c r="A101" s="3">
        <v>45681</v>
      </c>
      <c r="B101" s="14" t="s">
        <v>381</v>
      </c>
      <c r="C101" s="9" t="s">
        <v>80</v>
      </c>
      <c r="D101" s="13" t="s">
        <v>378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8.5" customHeight="1" x14ac:dyDescent="0.45">
      <c r="A102" s="3">
        <v>45705</v>
      </c>
      <c r="B102" s="14" t="s">
        <v>428</v>
      </c>
      <c r="C102" s="9" t="s">
        <v>152</v>
      </c>
      <c r="D102" s="13" t="s">
        <v>210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254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453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375</v>
      </c>
      <c r="C103" s="9" t="s">
        <v>152</v>
      </c>
      <c r="D103" s="13" t="s">
        <v>365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254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452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45611</v>
      </c>
      <c r="B104" s="14" t="s">
        <v>247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250</v>
      </c>
      <c r="C105" s="9" t="s">
        <v>152</v>
      </c>
      <c r="D105" s="13" t="s">
        <v>243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45611</v>
      </c>
      <c r="B106" s="14" t="s">
        <v>249</v>
      </c>
      <c r="C106" s="9" t="s">
        <v>152</v>
      </c>
      <c r="D106" s="13" t="s">
        <v>228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1434</v>
      </c>
      <c r="V106" s="10">
        <v>0</v>
      </c>
      <c r="W106" s="10">
        <v>1434</v>
      </c>
      <c r="X106" s="10">
        <v>11200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29.3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45523</v>
      </c>
      <c r="B107" s="14" t="s">
        <v>206</v>
      </c>
      <c r="C107" s="9" t="s">
        <v>152</v>
      </c>
      <c r="D107" s="13" t="s">
        <v>204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45523</v>
      </c>
      <c r="B108" s="14" t="s">
        <v>206</v>
      </c>
      <c r="C108" s="9" t="s">
        <v>152</v>
      </c>
      <c r="D108" s="13" t="s">
        <v>205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45643</v>
      </c>
      <c r="B109" s="14" t="s">
        <v>288</v>
      </c>
      <c r="C109" s="9" t="s">
        <v>111</v>
      </c>
      <c r="D109" s="13" t="s">
        <v>289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4000</v>
      </c>
      <c r="V109" s="10">
        <v>3712</v>
      </c>
      <c r="W109" s="10">
        <v>288</v>
      </c>
      <c r="X109" s="10">
        <v>4300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142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45720</v>
      </c>
      <c r="B110" s="14" t="s">
        <v>138</v>
      </c>
      <c r="C110" s="9" t="s">
        <v>111</v>
      </c>
      <c r="D110" s="13" t="s">
        <v>291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45720</v>
      </c>
      <c r="B111" s="14" t="s">
        <v>138</v>
      </c>
      <c r="C111" s="9" t="s">
        <v>111</v>
      </c>
      <c r="D111" s="13" t="s">
        <v>339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45628</v>
      </c>
      <c r="B112" s="14" t="s">
        <v>261</v>
      </c>
      <c r="C112" s="9" t="s">
        <v>111</v>
      </c>
      <c r="D112" s="13" t="s">
        <v>262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142</v>
      </c>
      <c r="U112" s="11">
        <v>2500</v>
      </c>
      <c r="V112" s="10">
        <v>2600</v>
      </c>
      <c r="W112" s="10">
        <v>0</v>
      </c>
      <c r="X112" s="10">
        <v>2800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45541</v>
      </c>
      <c r="B113" s="14" t="s">
        <v>212</v>
      </c>
      <c r="C113" s="9" t="s">
        <v>111</v>
      </c>
      <c r="D113" s="13" t="s">
        <v>213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219</v>
      </c>
      <c r="AG113" s="1" t="s">
        <v>122</v>
      </c>
      <c r="AH113" s="1" t="s">
        <v>75</v>
      </c>
      <c r="AI113" s="1">
        <v>4</v>
      </c>
      <c r="AJ113" s="3" t="s">
        <v>142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353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45548</v>
      </c>
      <c r="B114" s="14" t="s">
        <v>216</v>
      </c>
      <c r="C114" s="9" t="s">
        <v>111</v>
      </c>
      <c r="D114" s="13" t="s">
        <v>215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45581</v>
      </c>
      <c r="B115" s="14" t="s">
        <v>223</v>
      </c>
      <c r="C115" s="9" t="s">
        <v>111</v>
      </c>
      <c r="D115" s="13" t="s">
        <v>224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3000</v>
      </c>
      <c r="V115" s="10">
        <v>3194</v>
      </c>
      <c r="W115" s="10">
        <v>0</v>
      </c>
      <c r="X115" s="10">
        <v>5632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408564.03555000015</v>
      </c>
      <c r="AB116" s="8">
        <v>29379.259250000003</v>
      </c>
      <c r="AC116" s="8">
        <v>379184.77630000014</v>
      </c>
      <c r="AD116" s="8">
        <v>0</v>
      </c>
      <c r="AE116" s="8">
        <v>408564.03555000015</v>
      </c>
      <c r="AF116" s="8" t="s">
        <v>58</v>
      </c>
      <c r="AG116" s="1" t="s">
        <v>124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45724</v>
      </c>
      <c r="B117" s="14" t="s">
        <v>598</v>
      </c>
      <c r="C117" s="9" t="s">
        <v>86</v>
      </c>
      <c r="D117" s="13" t="s">
        <v>327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234</v>
      </c>
      <c r="T117" s="12">
        <v>45744</v>
      </c>
      <c r="U117" s="11">
        <v>20000</v>
      </c>
      <c r="V117" s="10">
        <v>0</v>
      </c>
      <c r="W117" s="10">
        <v>20000</v>
      </c>
      <c r="X117" s="10">
        <v>20800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443</v>
      </c>
      <c r="AG117" s="1" t="s">
        <v>124</v>
      </c>
      <c r="AH117" s="1" t="s">
        <v>74</v>
      </c>
      <c r="AI117" s="1">
        <v>2</v>
      </c>
      <c r="AJ117" s="3">
        <v>45744</v>
      </c>
      <c r="AK117" s="3">
        <v>0</v>
      </c>
      <c r="AL117" s="3">
        <v>45735</v>
      </c>
      <c r="AM117" s="3">
        <v>45742</v>
      </c>
      <c r="AN117" s="3">
        <v>45743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8.5" customHeight="1" x14ac:dyDescent="0.45">
      <c r="A118" s="3">
        <v>45721</v>
      </c>
      <c r="B118" s="14" t="s">
        <v>531</v>
      </c>
      <c r="C118" s="9" t="s">
        <v>152</v>
      </c>
      <c r="D118" s="13" t="s">
        <v>500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20503</v>
      </c>
      <c r="V118" s="10">
        <v>0</v>
      </c>
      <c r="W118" s="10">
        <v>20503</v>
      </c>
      <c r="X118" s="10">
        <v>21700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74</v>
      </c>
      <c r="AI118" s="1">
        <v>2</v>
      </c>
      <c r="AJ118" s="3">
        <v>45744</v>
      </c>
      <c r="AK118" s="3">
        <v>0</v>
      </c>
      <c r="AL118" s="3">
        <v>45735</v>
      </c>
      <c r="AM118" s="3">
        <v>45742</v>
      </c>
      <c r="AN118" s="3">
        <v>45743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8.5" customHeight="1" x14ac:dyDescent="0.45">
      <c r="A119" s="3">
        <v>45724</v>
      </c>
      <c r="B119" s="14" t="s">
        <v>599</v>
      </c>
      <c r="C119" s="9" t="s">
        <v>86</v>
      </c>
      <c r="D119" s="13" t="s">
        <v>535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234</v>
      </c>
      <c r="T119" s="12">
        <v>45744</v>
      </c>
      <c r="U119" s="11">
        <v>7000</v>
      </c>
      <c r="V119" s="10">
        <v>0</v>
      </c>
      <c r="W119" s="10">
        <v>7000</v>
      </c>
      <c r="X119" s="10">
        <v>7300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443</v>
      </c>
      <c r="AG119" s="1" t="s">
        <v>126</v>
      </c>
      <c r="AH119" s="1" t="s">
        <v>74</v>
      </c>
      <c r="AI119" s="1">
        <v>2</v>
      </c>
      <c r="AJ119" s="3">
        <v>45744</v>
      </c>
      <c r="AK119" s="3">
        <v>0</v>
      </c>
      <c r="AL119" s="3">
        <v>45735</v>
      </c>
      <c r="AM119" s="3">
        <v>45742</v>
      </c>
      <c r="AN119" s="3">
        <v>45743</v>
      </c>
      <c r="AO119" s="3">
        <v>45743</v>
      </c>
      <c r="AP119" s="3">
        <v>45739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8.5" customHeight="1" x14ac:dyDescent="0.45">
      <c r="A120" s="3">
        <v>45724</v>
      </c>
      <c r="B120" s="14" t="s">
        <v>599</v>
      </c>
      <c r="C120" s="9" t="s">
        <v>86</v>
      </c>
      <c r="D120" s="13" t="s">
        <v>536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234</v>
      </c>
      <c r="T120" s="12">
        <v>45744</v>
      </c>
      <c r="U120" s="11">
        <v>30000</v>
      </c>
      <c r="V120" s="10">
        <v>0</v>
      </c>
      <c r="W120" s="10">
        <v>30000</v>
      </c>
      <c r="X120" s="10">
        <v>30835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443</v>
      </c>
      <c r="AG120" s="1" t="s">
        <v>124</v>
      </c>
      <c r="AH120" s="1" t="s">
        <v>74</v>
      </c>
      <c r="AI120" s="1">
        <v>2</v>
      </c>
      <c r="AJ120" s="3">
        <v>45744</v>
      </c>
      <c r="AK120" s="3">
        <v>0</v>
      </c>
      <c r="AL120" s="3">
        <v>45735</v>
      </c>
      <c r="AM120" s="3">
        <v>45742</v>
      </c>
      <c r="AN120" s="3">
        <v>45743</v>
      </c>
      <c r="AO120" s="3">
        <v>45743</v>
      </c>
      <c r="AP120" s="3">
        <v>45739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8.5" customHeight="1" x14ac:dyDescent="0.45">
      <c r="A121" s="3">
        <v>45724</v>
      </c>
      <c r="B121" s="14" t="s">
        <v>600</v>
      </c>
      <c r="C121" s="9" t="s">
        <v>86</v>
      </c>
      <c r="D121" s="13" t="s">
        <v>537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234</v>
      </c>
      <c r="T121" s="12">
        <v>45747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21513.800000000003</v>
      </c>
      <c r="AC121" s="8">
        <v>0</v>
      </c>
      <c r="AD121" s="8">
        <v>0</v>
      </c>
      <c r="AE121" s="8">
        <v>0</v>
      </c>
      <c r="AF121" s="8" t="s">
        <v>443</v>
      </c>
      <c r="AG121" s="1" t="s">
        <v>124</v>
      </c>
      <c r="AH121" s="1" t="s">
        <v>74</v>
      </c>
      <c r="AI121" s="1">
        <v>2</v>
      </c>
      <c r="AJ121" s="3">
        <v>45747</v>
      </c>
      <c r="AK121" s="3">
        <v>0</v>
      </c>
      <c r="AL121" s="3">
        <v>45738</v>
      </c>
      <c r="AM121" s="3">
        <v>45745</v>
      </c>
      <c r="AN121" s="3">
        <v>45746</v>
      </c>
      <c r="AO121" s="3">
        <v>45746</v>
      </c>
      <c r="AP121" s="3">
        <v>45742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8.5" customHeight="1" x14ac:dyDescent="0.45">
      <c r="A122" s="3">
        <v>45724</v>
      </c>
      <c r="B122" s="14" t="s">
        <v>600</v>
      </c>
      <c r="C122" s="9" t="s">
        <v>86</v>
      </c>
      <c r="D122" s="13" t="s">
        <v>271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234</v>
      </c>
      <c r="T122" s="12">
        <v>45747</v>
      </c>
      <c r="U122" s="11">
        <v>15000</v>
      </c>
      <c r="V122" s="10">
        <v>0</v>
      </c>
      <c r="W122" s="10">
        <v>15000</v>
      </c>
      <c r="X122" s="10">
        <v>11800</v>
      </c>
      <c r="Y122" s="10">
        <v>3360</v>
      </c>
      <c r="Z122" s="9" t="s">
        <v>82</v>
      </c>
      <c r="AA122" s="8">
        <v>3614.3184000000006</v>
      </c>
      <c r="AB122" s="8">
        <v>3614.3184000000006</v>
      </c>
      <c r="AC122" s="8">
        <v>0</v>
      </c>
      <c r="AD122" s="8">
        <v>0</v>
      </c>
      <c r="AE122" s="8">
        <v>0</v>
      </c>
      <c r="AF122" s="8" t="s">
        <v>443</v>
      </c>
      <c r="AG122" s="1" t="s">
        <v>123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8.5" customHeight="1" x14ac:dyDescent="0.45">
      <c r="A123" s="3">
        <v>45724</v>
      </c>
      <c r="B123" s="14" t="s">
        <v>600</v>
      </c>
      <c r="C123" s="9" t="s">
        <v>86</v>
      </c>
      <c r="D123" s="13" t="s">
        <v>538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234</v>
      </c>
      <c r="T123" s="12">
        <v>45747</v>
      </c>
      <c r="U123" s="11">
        <v>10000</v>
      </c>
      <c r="V123" s="10">
        <v>0</v>
      </c>
      <c r="W123" s="10">
        <v>10000</v>
      </c>
      <c r="X123" s="10">
        <v>10400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443</v>
      </c>
      <c r="AG123" s="1" t="s">
        <v>123</v>
      </c>
      <c r="AH123" s="1" t="s">
        <v>74</v>
      </c>
      <c r="AI123" s="1">
        <v>2</v>
      </c>
      <c r="AJ123" s="3">
        <v>45747</v>
      </c>
      <c r="AK123" s="3">
        <v>0</v>
      </c>
      <c r="AL123" s="3">
        <v>45738</v>
      </c>
      <c r="AM123" s="3">
        <v>45745</v>
      </c>
      <c r="AN123" s="3">
        <v>45746</v>
      </c>
      <c r="AO123" s="3">
        <v>45746</v>
      </c>
      <c r="AP123" s="3">
        <v>45742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8.5" customHeight="1" x14ac:dyDescent="0.45">
      <c r="A124" s="3">
        <v>45724</v>
      </c>
      <c r="B124" s="14" t="s">
        <v>601</v>
      </c>
      <c r="C124" s="9" t="s">
        <v>86</v>
      </c>
      <c r="D124" s="13" t="s">
        <v>270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234</v>
      </c>
      <c r="T124" s="12">
        <v>45747</v>
      </c>
      <c r="U124" s="11">
        <v>20000</v>
      </c>
      <c r="V124" s="10">
        <v>0</v>
      </c>
      <c r="W124" s="10">
        <v>20000</v>
      </c>
      <c r="X124" s="10">
        <v>20800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443</v>
      </c>
      <c r="AG124" s="1" t="s">
        <v>123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45722</v>
      </c>
      <c r="B125" s="14" t="s">
        <v>539</v>
      </c>
      <c r="C125" s="9" t="s">
        <v>86</v>
      </c>
      <c r="D125" s="13" t="s">
        <v>326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234</v>
      </c>
      <c r="T125" s="12">
        <v>45747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443</v>
      </c>
      <c r="AG125" s="1" t="s">
        <v>123</v>
      </c>
      <c r="AH125" s="1" t="s">
        <v>74</v>
      </c>
      <c r="AI125" s="1">
        <v>2</v>
      </c>
      <c r="AJ125" s="3">
        <v>45747</v>
      </c>
      <c r="AK125" s="3">
        <v>0</v>
      </c>
      <c r="AL125" s="3">
        <v>45738</v>
      </c>
      <c r="AM125" s="3">
        <v>45745</v>
      </c>
      <c r="AN125" s="3">
        <v>45746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8.5" customHeight="1" x14ac:dyDescent="0.45">
      <c r="A126" s="3">
        <v>45723</v>
      </c>
      <c r="B126" s="14" t="s">
        <v>561</v>
      </c>
      <c r="C126" s="9" t="s">
        <v>86</v>
      </c>
      <c r="D126" s="13" t="s">
        <v>442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45747</v>
      </c>
      <c r="U126" s="11">
        <v>40000</v>
      </c>
      <c r="V126" s="10">
        <v>0</v>
      </c>
      <c r="W126" s="10">
        <v>40000</v>
      </c>
      <c r="X126" s="10">
        <v>0</v>
      </c>
      <c r="Y126" s="10">
        <v>42000</v>
      </c>
      <c r="Z126" s="9" t="s">
        <v>82</v>
      </c>
      <c r="AA126" s="8">
        <v>43027.600000000006</v>
      </c>
      <c r="AB126" s="8">
        <v>0</v>
      </c>
      <c r="AC126" s="8">
        <v>43027.600000000006</v>
      </c>
      <c r="AD126" s="8">
        <v>0</v>
      </c>
      <c r="AE126" s="8">
        <v>0</v>
      </c>
      <c r="AF126" s="8" t="s">
        <v>443</v>
      </c>
      <c r="AG126" s="1" t="s">
        <v>123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3289.220977777778</v>
      </c>
    </row>
    <row r="127" spans="1:56" ht="28.5" customHeight="1" x14ac:dyDescent="0.45">
      <c r="A127" s="3">
        <v>45724</v>
      </c>
      <c r="B127" s="14" t="s">
        <v>602</v>
      </c>
      <c r="C127" s="9" t="s">
        <v>86</v>
      </c>
      <c r="D127" s="13" t="s">
        <v>333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334</v>
      </c>
      <c r="T127" s="12">
        <v>45748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301</v>
      </c>
      <c r="AG127" s="1" t="s">
        <v>123</v>
      </c>
      <c r="AH127" s="1" t="s">
        <v>74</v>
      </c>
      <c r="AI127" s="1">
        <v>2</v>
      </c>
      <c r="AJ127" s="3">
        <v>45748</v>
      </c>
      <c r="AK127" s="3">
        <v>0</v>
      </c>
      <c r="AL127" s="3">
        <v>45739</v>
      </c>
      <c r="AM127" s="3">
        <v>45746</v>
      </c>
      <c r="AN127" s="3">
        <v>45747</v>
      </c>
      <c r="AO127" s="3">
        <v>45747</v>
      </c>
      <c r="AP127" s="3">
        <v>45743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8.5" customHeight="1" x14ac:dyDescent="0.45">
      <c r="A128" s="3">
        <v>45731</v>
      </c>
      <c r="B128" s="14" t="s">
        <v>666</v>
      </c>
      <c r="C128" s="9" t="s">
        <v>86</v>
      </c>
      <c r="D128" s="13" t="s">
        <v>624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234</v>
      </c>
      <c r="T128" s="12">
        <v>45749</v>
      </c>
      <c r="U128" s="11">
        <v>15000</v>
      </c>
      <c r="V128" s="10">
        <v>0</v>
      </c>
      <c r="W128" s="10">
        <v>15000</v>
      </c>
      <c r="X128" s="10">
        <v>0</v>
      </c>
      <c r="Y128" s="10">
        <v>15750</v>
      </c>
      <c r="Z128" s="9" t="s">
        <v>82</v>
      </c>
      <c r="AA128" s="8">
        <v>16135.350000000002</v>
      </c>
      <c r="AB128" s="8">
        <v>0</v>
      </c>
      <c r="AC128" s="8">
        <v>16135.350000000002</v>
      </c>
      <c r="AD128" s="8">
        <v>0</v>
      </c>
      <c r="AE128" s="8">
        <v>0</v>
      </c>
      <c r="AF128" s="8" t="s">
        <v>245</v>
      </c>
      <c r="AG128" s="1" t="s">
        <v>123</v>
      </c>
      <c r="AH128" s="1" t="s">
        <v>74</v>
      </c>
      <c r="AI128" s="1">
        <v>2</v>
      </c>
      <c r="AJ128" s="3">
        <v>45749</v>
      </c>
      <c r="AK128" s="3">
        <v>0</v>
      </c>
      <c r="AL128" s="3">
        <v>45740</v>
      </c>
      <c r="AM128" s="3">
        <v>45747</v>
      </c>
      <c r="AN128" s="3">
        <v>45748</v>
      </c>
      <c r="AO128" s="3">
        <v>45748</v>
      </c>
      <c r="AP128" s="3">
        <v>45744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1233.4578666666669</v>
      </c>
    </row>
    <row r="129" spans="1:56" ht="28.5" customHeight="1" x14ac:dyDescent="0.45">
      <c r="A129" s="3">
        <v>45731</v>
      </c>
      <c r="B129" s="14" t="s">
        <v>667</v>
      </c>
      <c r="C129" s="9" t="s">
        <v>86</v>
      </c>
      <c r="D129" s="13" t="s">
        <v>628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234</v>
      </c>
      <c r="T129" s="12">
        <v>45749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245</v>
      </c>
      <c r="AG129" s="1" t="s">
        <v>123</v>
      </c>
      <c r="AH129" s="1" t="s">
        <v>74</v>
      </c>
      <c r="AI129" s="1">
        <v>2</v>
      </c>
      <c r="AJ129" s="3">
        <v>45749</v>
      </c>
      <c r="AK129" s="3">
        <v>0</v>
      </c>
      <c r="AL129" s="3">
        <v>45740</v>
      </c>
      <c r="AM129" s="3">
        <v>45747</v>
      </c>
      <c r="AN129" s="3">
        <v>45748</v>
      </c>
      <c r="AO129" s="3">
        <v>45748</v>
      </c>
      <c r="AP129" s="3">
        <v>45744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45731</v>
      </c>
      <c r="B130" s="14" t="s">
        <v>667</v>
      </c>
      <c r="C130" s="9" t="s">
        <v>86</v>
      </c>
      <c r="D130" s="13" t="s">
        <v>629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234</v>
      </c>
      <c r="T130" s="12">
        <v>45749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0</v>
      </c>
      <c r="AF130" s="8" t="s">
        <v>245</v>
      </c>
      <c r="AG130" s="1" t="s">
        <v>123</v>
      </c>
      <c r="AH130" s="1" t="s">
        <v>74</v>
      </c>
      <c r="AI130" s="1">
        <v>2</v>
      </c>
      <c r="AJ130" s="3">
        <v>45749</v>
      </c>
      <c r="AK130" s="3">
        <v>0</v>
      </c>
      <c r="AL130" s="3">
        <v>45740</v>
      </c>
      <c r="AM130" s="3">
        <v>45747</v>
      </c>
      <c r="AN130" s="3">
        <v>45748</v>
      </c>
      <c r="AO130" s="3">
        <v>45748</v>
      </c>
      <c r="AP130" s="3">
        <v>45744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822.3052444444445</v>
      </c>
    </row>
    <row r="131" spans="1:56" ht="28.5" customHeight="1" x14ac:dyDescent="0.45">
      <c r="A131" s="3">
        <v>45731</v>
      </c>
      <c r="B131" s="14" t="s">
        <v>668</v>
      </c>
      <c r="C131" s="9" t="s">
        <v>86</v>
      </c>
      <c r="D131" s="13" t="s">
        <v>630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45749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245</v>
      </c>
      <c r="AG131" s="1" t="s">
        <v>123</v>
      </c>
      <c r="AH131" s="1" t="s">
        <v>74</v>
      </c>
      <c r="AI131" s="1">
        <v>2</v>
      </c>
      <c r="AJ131" s="3">
        <v>45749</v>
      </c>
      <c r="AK131" s="3">
        <v>0</v>
      </c>
      <c r="AL131" s="3">
        <v>45740</v>
      </c>
      <c r="AM131" s="3">
        <v>45747</v>
      </c>
      <c r="AN131" s="3">
        <v>45748</v>
      </c>
      <c r="AO131" s="3">
        <v>45748</v>
      </c>
      <c r="AP131" s="3">
        <v>45744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45724</v>
      </c>
      <c r="B132" s="14" t="s">
        <v>602</v>
      </c>
      <c r="C132" s="9" t="s">
        <v>86</v>
      </c>
      <c r="D132" s="13" t="s">
        <v>536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334</v>
      </c>
      <c r="T132" s="12">
        <v>45750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301</v>
      </c>
      <c r="AG132" s="1" t="s">
        <v>123</v>
      </c>
      <c r="AH132" s="1" t="s">
        <v>74</v>
      </c>
      <c r="AI132" s="1">
        <v>2</v>
      </c>
      <c r="AJ132" s="3">
        <v>45750</v>
      </c>
      <c r="AK132" s="3">
        <v>0</v>
      </c>
      <c r="AL132" s="3">
        <v>45741</v>
      </c>
      <c r="AM132" s="3">
        <v>45748</v>
      </c>
      <c r="AN132" s="3">
        <v>45749</v>
      </c>
      <c r="AO132" s="3">
        <v>45749</v>
      </c>
      <c r="AP132" s="3">
        <v>45745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45722</v>
      </c>
      <c r="B133" s="14" t="s">
        <v>540</v>
      </c>
      <c r="C133" s="9" t="s">
        <v>86</v>
      </c>
      <c r="D133" s="13" t="s">
        <v>326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45750</v>
      </c>
      <c r="U133" s="11">
        <v>40000</v>
      </c>
      <c r="V133" s="10">
        <v>0</v>
      </c>
      <c r="W133" s="10">
        <v>40000</v>
      </c>
      <c r="X133" s="10">
        <v>0</v>
      </c>
      <c r="Y133" s="10">
        <v>42000</v>
      </c>
      <c r="Z133" s="9" t="s">
        <v>82</v>
      </c>
      <c r="AA133" s="8">
        <v>43027.600000000006</v>
      </c>
      <c r="AB133" s="8">
        <v>0</v>
      </c>
      <c r="AC133" s="8">
        <v>43027.600000000006</v>
      </c>
      <c r="AD133" s="8">
        <v>0</v>
      </c>
      <c r="AE133" s="8">
        <v>0</v>
      </c>
      <c r="AF133" s="8" t="s">
        <v>443</v>
      </c>
      <c r="AG133" s="1" t="s">
        <v>123</v>
      </c>
      <c r="AH133" s="1" t="s">
        <v>74</v>
      </c>
      <c r="AI133" s="1">
        <v>2</v>
      </c>
      <c r="AJ133" s="3">
        <v>45750</v>
      </c>
      <c r="AK133" s="3">
        <v>0</v>
      </c>
      <c r="AL133" s="3">
        <v>45741</v>
      </c>
      <c r="AM133" s="3">
        <v>45748</v>
      </c>
      <c r="AN133" s="3">
        <v>45749</v>
      </c>
      <c r="AO133" s="3">
        <v>45749</v>
      </c>
      <c r="AP133" s="3">
        <v>45745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3289.220977777778</v>
      </c>
    </row>
    <row r="134" spans="1:56" ht="28.5" customHeight="1" x14ac:dyDescent="0.45">
      <c r="A134" s="3">
        <v>45731</v>
      </c>
      <c r="B134" s="14" t="s">
        <v>669</v>
      </c>
      <c r="C134" s="9" t="s">
        <v>86</v>
      </c>
      <c r="D134" s="13" t="s">
        <v>626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45751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245</v>
      </c>
      <c r="AG134" s="1" t="s">
        <v>123</v>
      </c>
      <c r="AH134" s="1" t="s">
        <v>74</v>
      </c>
      <c r="AI134" s="1">
        <v>2</v>
      </c>
      <c r="AJ134" s="3">
        <v>45751</v>
      </c>
      <c r="AK134" s="3">
        <v>0</v>
      </c>
      <c r="AL134" s="3">
        <v>45742</v>
      </c>
      <c r="AM134" s="3">
        <v>45749</v>
      </c>
      <c r="AN134" s="3">
        <v>45750</v>
      </c>
      <c r="AO134" s="3">
        <v>45750</v>
      </c>
      <c r="AP134" s="3">
        <v>45746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670</v>
      </c>
      <c r="C135" s="9" t="s">
        <v>86</v>
      </c>
      <c r="D135" s="13" t="s">
        <v>632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45751</v>
      </c>
      <c r="U135" s="11">
        <v>15000</v>
      </c>
      <c r="V135" s="10">
        <v>0</v>
      </c>
      <c r="W135" s="10">
        <v>15000</v>
      </c>
      <c r="X135" s="10">
        <v>0</v>
      </c>
      <c r="Y135" s="10">
        <v>15750</v>
      </c>
      <c r="Z135" s="9" t="s">
        <v>82</v>
      </c>
      <c r="AA135" s="8">
        <v>16135.350000000002</v>
      </c>
      <c r="AB135" s="8">
        <v>0</v>
      </c>
      <c r="AC135" s="8">
        <v>16135.350000000002</v>
      </c>
      <c r="AD135" s="8">
        <v>0</v>
      </c>
      <c r="AE135" s="8">
        <v>0</v>
      </c>
      <c r="AF135" s="8" t="s">
        <v>245</v>
      </c>
      <c r="AG135" s="1" t="s">
        <v>123</v>
      </c>
      <c r="AH135" s="1" t="s">
        <v>74</v>
      </c>
      <c r="AI135" s="1">
        <v>2</v>
      </c>
      <c r="AJ135" s="3">
        <v>45751</v>
      </c>
      <c r="AK135" s="3">
        <v>0</v>
      </c>
      <c r="AL135" s="3">
        <v>45742</v>
      </c>
      <c r="AM135" s="3">
        <v>45749</v>
      </c>
      <c r="AN135" s="3">
        <v>45750</v>
      </c>
      <c r="AO135" s="3">
        <v>45750</v>
      </c>
      <c r="AP135" s="3">
        <v>45746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1233.4578666666669</v>
      </c>
    </row>
    <row r="136" spans="1:56" ht="28.5" customHeight="1" x14ac:dyDescent="0.45">
      <c r="A136" s="3">
        <v>45731</v>
      </c>
      <c r="B136" s="14" t="s">
        <v>671</v>
      </c>
      <c r="C136" s="9" t="s">
        <v>86</v>
      </c>
      <c r="D136" s="13" t="s">
        <v>634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45751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245</v>
      </c>
      <c r="AG136" s="1" t="s">
        <v>123</v>
      </c>
      <c r="AH136" s="1" t="s">
        <v>74</v>
      </c>
      <c r="AI136" s="1">
        <v>2</v>
      </c>
      <c r="AJ136" s="3">
        <v>45751</v>
      </c>
      <c r="AK136" s="3">
        <v>0</v>
      </c>
      <c r="AL136" s="3">
        <v>45742</v>
      </c>
      <c r="AM136" s="3">
        <v>45749</v>
      </c>
      <c r="AN136" s="3">
        <v>45750</v>
      </c>
      <c r="AO136" s="3">
        <v>45750</v>
      </c>
      <c r="AP136" s="3">
        <v>45746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603</v>
      </c>
      <c r="C137" s="9" t="s">
        <v>86</v>
      </c>
      <c r="D137" s="13" t="s">
        <v>472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45751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443</v>
      </c>
      <c r="AG137" s="1" t="s">
        <v>123</v>
      </c>
      <c r="AH137" s="1" t="s">
        <v>74</v>
      </c>
      <c r="AI137" s="1">
        <v>2</v>
      </c>
      <c r="AJ137" s="3">
        <v>45751</v>
      </c>
      <c r="AK137" s="3">
        <v>0</v>
      </c>
      <c r="AL137" s="3">
        <v>45742</v>
      </c>
      <c r="AM137" s="3">
        <v>45749</v>
      </c>
      <c r="AN137" s="3">
        <v>45750</v>
      </c>
      <c r="AO137" s="3">
        <v>45750</v>
      </c>
      <c r="AP137" s="3">
        <v>45746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603</v>
      </c>
      <c r="C138" s="9" t="s">
        <v>86</v>
      </c>
      <c r="D138" s="13" t="s">
        <v>541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45751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443</v>
      </c>
      <c r="AG138" s="1" t="s">
        <v>123</v>
      </c>
      <c r="AH138" s="1" t="s">
        <v>74</v>
      </c>
      <c r="AI138" s="1">
        <v>2</v>
      </c>
      <c r="AJ138" s="3">
        <v>45751</v>
      </c>
      <c r="AK138" s="3">
        <v>0</v>
      </c>
      <c r="AL138" s="3">
        <v>45742</v>
      </c>
      <c r="AM138" s="3">
        <v>45749</v>
      </c>
      <c r="AN138" s="3">
        <v>45750</v>
      </c>
      <c r="AO138" s="3">
        <v>45750</v>
      </c>
      <c r="AP138" s="3">
        <v>45746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45721</v>
      </c>
      <c r="B139" s="14" t="s">
        <v>529</v>
      </c>
      <c r="C139" s="9" t="s">
        <v>152</v>
      </c>
      <c r="D139" s="13" t="s">
        <v>296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45752</v>
      </c>
      <c r="U139" s="11">
        <v>10080</v>
      </c>
      <c r="V139" s="10">
        <v>0</v>
      </c>
      <c r="W139" s="10">
        <v>10080</v>
      </c>
      <c r="X139" s="10">
        <v>0</v>
      </c>
      <c r="Y139" s="10">
        <v>10584</v>
      </c>
      <c r="Z139" s="9" t="s">
        <v>82</v>
      </c>
      <c r="AA139" s="8">
        <v>10561.320000000002</v>
      </c>
      <c r="AB139" s="8">
        <v>0</v>
      </c>
      <c r="AC139" s="8">
        <v>10561.320000000002</v>
      </c>
      <c r="AD139" s="8">
        <v>0</v>
      </c>
      <c r="AE139" s="8">
        <v>0</v>
      </c>
      <c r="AF139" s="8">
        <v>0</v>
      </c>
      <c r="AG139" s="1" t="s">
        <v>124</v>
      </c>
      <c r="AH139" s="1" t="s">
        <v>74</v>
      </c>
      <c r="AI139" s="1">
        <v>2</v>
      </c>
      <c r="AJ139" s="3">
        <v>45752</v>
      </c>
      <c r="AK139" s="3">
        <v>0</v>
      </c>
      <c r="AL139" s="3">
        <v>45743</v>
      </c>
      <c r="AM139" s="3">
        <v>45750</v>
      </c>
      <c r="AN139" s="3">
        <v>45751</v>
      </c>
      <c r="AO139" s="3">
        <v>45751</v>
      </c>
      <c r="AP139" s="3">
        <v>45747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807.35424000000012</v>
      </c>
    </row>
    <row r="140" spans="1:56" ht="28.5" customHeight="1" x14ac:dyDescent="0.45">
      <c r="A140" s="3">
        <v>45721</v>
      </c>
      <c r="B140" s="14" t="s">
        <v>530</v>
      </c>
      <c r="C140" s="9" t="s">
        <v>152</v>
      </c>
      <c r="D140" s="13" t="s">
        <v>292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45752</v>
      </c>
      <c r="U140" s="11">
        <v>10080</v>
      </c>
      <c r="V140" s="10">
        <v>0</v>
      </c>
      <c r="W140" s="10">
        <v>10080</v>
      </c>
      <c r="X140" s="10">
        <v>0</v>
      </c>
      <c r="Y140" s="10">
        <v>10584</v>
      </c>
      <c r="Z140" s="9" t="s">
        <v>82</v>
      </c>
      <c r="AA140" s="8">
        <v>10561.320000000002</v>
      </c>
      <c r="AB140" s="8">
        <v>0</v>
      </c>
      <c r="AC140" s="8">
        <v>10561.320000000002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45752</v>
      </c>
      <c r="AK140" s="3">
        <v>0</v>
      </c>
      <c r="AL140" s="3">
        <v>45743</v>
      </c>
      <c r="AM140" s="3">
        <v>45750</v>
      </c>
      <c r="AN140" s="3">
        <v>45751</v>
      </c>
      <c r="AO140" s="3">
        <v>45751</v>
      </c>
      <c r="AP140" s="3">
        <v>45747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807.35424000000012</v>
      </c>
    </row>
    <row r="141" spans="1:56" ht="28.5" customHeight="1" x14ac:dyDescent="0.45">
      <c r="A141" s="3">
        <v>45722</v>
      </c>
      <c r="B141" s="14" t="s">
        <v>542</v>
      </c>
      <c r="C141" s="9" t="s">
        <v>86</v>
      </c>
      <c r="D141" s="13" t="s">
        <v>521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45754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443</v>
      </c>
      <c r="AG141" s="1" t="s">
        <v>123</v>
      </c>
      <c r="AH141" s="1" t="s">
        <v>74</v>
      </c>
      <c r="AI141" s="1">
        <v>2</v>
      </c>
      <c r="AJ141" s="3">
        <v>45754</v>
      </c>
      <c r="AK141" s="3">
        <v>0</v>
      </c>
      <c r="AL141" s="3">
        <v>45745</v>
      </c>
      <c r="AM141" s="3">
        <v>45752</v>
      </c>
      <c r="AN141" s="3">
        <v>45753</v>
      </c>
      <c r="AO141" s="3">
        <v>45753</v>
      </c>
      <c r="AP141" s="3">
        <v>45749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45737</v>
      </c>
      <c r="B142" s="14" t="s">
        <v>704</v>
      </c>
      <c r="C142" s="9" t="s">
        <v>73</v>
      </c>
      <c r="D142" s="13" t="s">
        <v>233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157</v>
      </c>
      <c r="T142" s="12">
        <v>45752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45752</v>
      </c>
      <c r="AK142" s="3">
        <v>0</v>
      </c>
      <c r="AL142" s="3">
        <v>45743</v>
      </c>
      <c r="AM142" s="3">
        <v>45750</v>
      </c>
      <c r="AN142" s="3">
        <v>45751</v>
      </c>
      <c r="AO142" s="3">
        <v>45751</v>
      </c>
      <c r="AP142" s="3">
        <v>45747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604</v>
      </c>
      <c r="C143" s="9" t="s">
        <v>86</v>
      </c>
      <c r="D143" s="13" t="s">
        <v>333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334</v>
      </c>
      <c r="T143" s="12">
        <v>45755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301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604</v>
      </c>
      <c r="C144" s="9" t="s">
        <v>86</v>
      </c>
      <c r="D144" s="13" t="s">
        <v>411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334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301</v>
      </c>
      <c r="AG144" s="1" t="s">
        <v>123</v>
      </c>
      <c r="AH144" s="1" t="s">
        <v>74</v>
      </c>
      <c r="AI144" s="1">
        <v>2</v>
      </c>
      <c r="AJ144" s="3">
        <v>45756</v>
      </c>
      <c r="AK144" s="3">
        <v>0</v>
      </c>
      <c r="AL144" s="3">
        <v>45747</v>
      </c>
      <c r="AM144" s="3">
        <v>45754</v>
      </c>
      <c r="AN144" s="3">
        <v>45755</v>
      </c>
      <c r="AO144" s="3">
        <v>45755</v>
      </c>
      <c r="AP144" s="3">
        <v>45751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670</v>
      </c>
      <c r="C145" s="9" t="s">
        <v>86</v>
      </c>
      <c r="D145" s="13" t="s">
        <v>631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45757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245</v>
      </c>
      <c r="AG145" s="1" t="s">
        <v>123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8.5" customHeight="1" x14ac:dyDescent="0.45">
      <c r="A146" s="3">
        <v>45724</v>
      </c>
      <c r="B146" s="14" t="s">
        <v>605</v>
      </c>
      <c r="C146" s="9" t="s">
        <v>86</v>
      </c>
      <c r="D146" s="13" t="s">
        <v>536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45757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443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543</v>
      </c>
      <c r="C147" s="9" t="s">
        <v>86</v>
      </c>
      <c r="D147" s="13" t="s">
        <v>326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45757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443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562</v>
      </c>
      <c r="C148" s="9" t="s">
        <v>86</v>
      </c>
      <c r="D148" s="13" t="s">
        <v>442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45757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443</v>
      </c>
      <c r="AG148" s="1" t="s">
        <v>123</v>
      </c>
      <c r="AH148" s="1" t="s">
        <v>74</v>
      </c>
      <c r="AI148" s="1">
        <v>2</v>
      </c>
      <c r="AJ148" s="3">
        <v>45757</v>
      </c>
      <c r="AK148" s="3">
        <v>0</v>
      </c>
      <c r="AL148" s="3">
        <v>45748</v>
      </c>
      <c r="AM148" s="3">
        <v>45755</v>
      </c>
      <c r="AN148" s="3">
        <v>45756</v>
      </c>
      <c r="AO148" s="3">
        <v>45756</v>
      </c>
      <c r="AP148" s="3">
        <v>45752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606</v>
      </c>
      <c r="C149" s="9" t="s">
        <v>86</v>
      </c>
      <c r="D149" s="13" t="s">
        <v>333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334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301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45728</v>
      </c>
      <c r="B150" s="14" t="s">
        <v>607</v>
      </c>
      <c r="C150" s="9" t="s">
        <v>86</v>
      </c>
      <c r="D150" s="13" t="s">
        <v>608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245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668</v>
      </c>
      <c r="C151" s="9" t="s">
        <v>86</v>
      </c>
      <c r="D151" s="13" t="s">
        <v>629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245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611</v>
      </c>
      <c r="C152" s="9" t="s">
        <v>86</v>
      </c>
      <c r="D152" s="13" t="s">
        <v>333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334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301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611</v>
      </c>
      <c r="C153" s="9" t="s">
        <v>86</v>
      </c>
      <c r="D153" s="13" t="s">
        <v>536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334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301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666</v>
      </c>
      <c r="C154" s="9" t="s">
        <v>86</v>
      </c>
      <c r="D154" s="13" t="s">
        <v>622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245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45736</v>
      </c>
      <c r="B155" s="14" t="s">
        <v>705</v>
      </c>
      <c r="C155" s="9" t="s">
        <v>86</v>
      </c>
      <c r="D155" s="13" t="s">
        <v>316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45759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317</v>
      </c>
      <c r="AG155" s="1" t="s">
        <v>123</v>
      </c>
      <c r="AH155" s="1" t="s">
        <v>74</v>
      </c>
      <c r="AI155" s="1">
        <v>2</v>
      </c>
      <c r="AJ155" s="3">
        <v>45759</v>
      </c>
      <c r="AK155" s="3">
        <v>0</v>
      </c>
      <c r="AL155" s="3">
        <v>45750</v>
      </c>
      <c r="AM155" s="3">
        <v>45757</v>
      </c>
      <c r="AN155" s="3">
        <v>45758</v>
      </c>
      <c r="AO155" s="3">
        <v>45758</v>
      </c>
      <c r="AP155" s="3">
        <v>45754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45736</v>
      </c>
      <c r="B156" s="14" t="s">
        <v>705</v>
      </c>
      <c r="C156" s="9" t="s">
        <v>86</v>
      </c>
      <c r="D156" s="13" t="s">
        <v>319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45764</v>
      </c>
      <c r="U156" s="11">
        <v>14000</v>
      </c>
      <c r="V156" s="10">
        <v>0</v>
      </c>
      <c r="W156" s="10">
        <v>14000</v>
      </c>
      <c r="X156" s="10">
        <v>0</v>
      </c>
      <c r="Y156" s="10">
        <v>14700</v>
      </c>
      <c r="Z156" s="9" t="s">
        <v>82</v>
      </c>
      <c r="AA156" s="8">
        <v>15059.660000000002</v>
      </c>
      <c r="AB156" s="8">
        <v>0</v>
      </c>
      <c r="AC156" s="8">
        <v>15059.660000000002</v>
      </c>
      <c r="AD156" s="8">
        <v>0</v>
      </c>
      <c r="AE156" s="8">
        <v>0</v>
      </c>
      <c r="AF156" s="8" t="s">
        <v>317</v>
      </c>
      <c r="AG156" s="1" t="s">
        <v>61</v>
      </c>
      <c r="AH156" s="1" t="s">
        <v>74</v>
      </c>
      <c r="AI156" s="1">
        <v>2</v>
      </c>
      <c r="AJ156" s="3">
        <v>45764</v>
      </c>
      <c r="AK156" s="3">
        <v>0</v>
      </c>
      <c r="AL156" s="3">
        <v>45755</v>
      </c>
      <c r="AM156" s="3">
        <v>45762</v>
      </c>
      <c r="AN156" s="3">
        <v>45763</v>
      </c>
      <c r="AO156" s="3">
        <v>45763</v>
      </c>
      <c r="AP156" s="3">
        <v>45759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1151.2273422222224</v>
      </c>
    </row>
    <row r="157" spans="1:56" ht="28.5" customHeight="1" x14ac:dyDescent="0.45">
      <c r="A157" s="3">
        <v>45736</v>
      </c>
      <c r="B157" s="14" t="s">
        <v>706</v>
      </c>
      <c r="C157" s="9" t="s">
        <v>86</v>
      </c>
      <c r="D157" s="13" t="s">
        <v>656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317</v>
      </c>
      <c r="AG157" s="1" t="s">
        <v>61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45736</v>
      </c>
      <c r="B158" s="14" t="s">
        <v>707</v>
      </c>
      <c r="C158" s="9" t="s">
        <v>86</v>
      </c>
      <c r="D158" s="13" t="s">
        <v>409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45766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439</v>
      </c>
      <c r="AG158" s="1" t="s">
        <v>123</v>
      </c>
      <c r="AH158" s="1" t="s">
        <v>74</v>
      </c>
      <c r="AI158" s="1">
        <v>2</v>
      </c>
      <c r="AJ158" s="3">
        <v>45766</v>
      </c>
      <c r="AK158" s="3">
        <v>0</v>
      </c>
      <c r="AL158" s="3">
        <v>45757</v>
      </c>
      <c r="AM158" s="3">
        <v>45764</v>
      </c>
      <c r="AN158" s="3">
        <v>45765</v>
      </c>
      <c r="AO158" s="3">
        <v>45765</v>
      </c>
      <c r="AP158" s="3">
        <v>45761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 t="s">
        <v>146</v>
      </c>
      <c r="B159" s="14" t="s">
        <v>146</v>
      </c>
      <c r="C159" s="9" t="s">
        <v>86</v>
      </c>
      <c r="D159" s="13" t="s">
        <v>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45777</v>
      </c>
      <c r="U159" s="11">
        <v>46000</v>
      </c>
      <c r="V159" s="10">
        <v>0</v>
      </c>
      <c r="W159" s="10">
        <v>46000</v>
      </c>
      <c r="X159" s="10">
        <v>0</v>
      </c>
      <c r="Y159" s="10">
        <v>48300</v>
      </c>
      <c r="Z159" s="9" t="s">
        <v>82</v>
      </c>
      <c r="AA159" s="8">
        <v>49481.740000000005</v>
      </c>
      <c r="AB159" s="8">
        <v>0</v>
      </c>
      <c r="AC159" s="8">
        <v>49481.740000000005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45777</v>
      </c>
      <c r="AK159" s="3">
        <v>0</v>
      </c>
      <c r="AL159" s="3">
        <v>45768</v>
      </c>
      <c r="AM159" s="3">
        <v>45775</v>
      </c>
      <c r="AN159" s="3">
        <v>45776</v>
      </c>
      <c r="AO159" s="3">
        <v>45776</v>
      </c>
      <c r="AP159" s="3">
        <v>45772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3782.604124444445</v>
      </c>
    </row>
    <row r="160" spans="1:56" ht="28.5" customHeight="1" x14ac:dyDescent="0.45">
      <c r="A160" s="3" t="s">
        <v>146</v>
      </c>
      <c r="B160" s="14" t="s">
        <v>146</v>
      </c>
      <c r="C160" s="9" t="s">
        <v>152</v>
      </c>
      <c r="D160" s="13" t="s">
        <v>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45777</v>
      </c>
      <c r="U160" s="11">
        <v>160000</v>
      </c>
      <c r="V160" s="10">
        <v>0</v>
      </c>
      <c r="W160" s="10">
        <v>160000</v>
      </c>
      <c r="X160" s="10">
        <v>0</v>
      </c>
      <c r="Y160" s="10">
        <v>168000</v>
      </c>
      <c r="Z160" s="9" t="s">
        <v>82</v>
      </c>
      <c r="AA160" s="8">
        <v>167640</v>
      </c>
      <c r="AB160" s="8">
        <v>0</v>
      </c>
      <c r="AC160" s="8">
        <v>167640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45777</v>
      </c>
      <c r="AK160" s="3">
        <v>0</v>
      </c>
      <c r="AL160" s="3">
        <v>45768</v>
      </c>
      <c r="AM160" s="3">
        <v>45775</v>
      </c>
      <c r="AN160" s="3">
        <v>45776</v>
      </c>
      <c r="AO160" s="3">
        <v>45776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12815.146666666666</v>
      </c>
    </row>
    <row r="161" spans="1:56" ht="28.5" customHeight="1" x14ac:dyDescent="0.45">
      <c r="A161" s="3">
        <v>45731</v>
      </c>
      <c r="B161" s="14" t="s">
        <v>672</v>
      </c>
      <c r="C161" s="9" t="s">
        <v>86</v>
      </c>
      <c r="D161" s="13" t="s">
        <v>621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45779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245</v>
      </c>
      <c r="AG161" s="1" t="s">
        <v>123</v>
      </c>
      <c r="AH161" s="1" t="s">
        <v>74</v>
      </c>
      <c r="AI161" s="1">
        <v>2</v>
      </c>
      <c r="AJ161" s="3">
        <v>45779</v>
      </c>
      <c r="AK161" s="3">
        <v>0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673</v>
      </c>
      <c r="C162" s="9" t="s">
        <v>86</v>
      </c>
      <c r="D162" s="13" t="s">
        <v>626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45779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245</v>
      </c>
      <c r="AG162" s="1" t="s">
        <v>123</v>
      </c>
      <c r="AH162" s="1" t="s">
        <v>74</v>
      </c>
      <c r="AI162" s="1">
        <v>2</v>
      </c>
      <c r="AJ162" s="3">
        <v>45779</v>
      </c>
      <c r="AK162" s="3">
        <v>0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45731</v>
      </c>
      <c r="B163" s="14" t="s">
        <v>674</v>
      </c>
      <c r="C163" s="9" t="s">
        <v>86</v>
      </c>
      <c r="D163" s="13" t="s">
        <v>632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234</v>
      </c>
      <c r="T163" s="12">
        <v>45779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245</v>
      </c>
      <c r="AG163" s="1" t="s">
        <v>123</v>
      </c>
      <c r="AH163" s="1" t="s">
        <v>74</v>
      </c>
      <c r="AI163" s="1">
        <v>2</v>
      </c>
      <c r="AJ163" s="3">
        <v>45779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673</v>
      </c>
      <c r="C164" s="9" t="s">
        <v>86</v>
      </c>
      <c r="D164" s="13" t="s">
        <v>627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45780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245</v>
      </c>
      <c r="AG164" s="1" t="s">
        <v>123</v>
      </c>
      <c r="AH164" s="1" t="s">
        <v>74</v>
      </c>
      <c r="AI164" s="1">
        <v>2</v>
      </c>
      <c r="AJ164" s="3">
        <v>45780</v>
      </c>
      <c r="AK164" s="3">
        <v>0</v>
      </c>
      <c r="AL164" s="3">
        <v>45771</v>
      </c>
      <c r="AM164" s="3">
        <v>45778</v>
      </c>
      <c r="AN164" s="3">
        <v>45779</v>
      </c>
      <c r="AO164" s="3">
        <v>45779</v>
      </c>
      <c r="AP164" s="3">
        <v>45775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674</v>
      </c>
      <c r="C165" s="9" t="s">
        <v>86</v>
      </c>
      <c r="D165" s="13" t="s">
        <v>633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245</v>
      </c>
      <c r="AG165" s="1" t="s">
        <v>123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669</v>
      </c>
      <c r="C166" s="9" t="s">
        <v>86</v>
      </c>
      <c r="D166" s="13" t="s">
        <v>625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245</v>
      </c>
      <c r="AG166" s="1" t="s">
        <v>123</v>
      </c>
      <c r="AH166" s="1" t="s">
        <v>74</v>
      </c>
      <c r="AI166" s="1">
        <v>2</v>
      </c>
      <c r="AJ166" s="3">
        <v>45790</v>
      </c>
      <c r="AK166" s="3">
        <v>0</v>
      </c>
      <c r="AL166" s="3">
        <v>45781</v>
      </c>
      <c r="AM166" s="3">
        <v>45788</v>
      </c>
      <c r="AN166" s="3">
        <v>45789</v>
      </c>
      <c r="AO166" s="3">
        <v>45789</v>
      </c>
      <c r="AP166" s="3">
        <v>45785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45731</v>
      </c>
      <c r="B167" s="14" t="s">
        <v>672</v>
      </c>
      <c r="C167" s="9" t="s">
        <v>86</v>
      </c>
      <c r="D167" s="13" t="s">
        <v>623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45792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245</v>
      </c>
      <c r="AG167" s="1" t="s">
        <v>122</v>
      </c>
      <c r="AH167" s="1" t="s">
        <v>74</v>
      </c>
      <c r="AI167" s="1">
        <v>2</v>
      </c>
      <c r="AJ167" s="3">
        <v>45792</v>
      </c>
      <c r="AK167" s="3">
        <v>0</v>
      </c>
      <c r="AL167" s="3">
        <v>45783</v>
      </c>
      <c r="AM167" s="3">
        <v>45790</v>
      </c>
      <c r="AN167" s="3">
        <v>45791</v>
      </c>
      <c r="AO167" s="3">
        <v>45791</v>
      </c>
      <c r="AP167" s="3">
        <v>45787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45728</v>
      </c>
      <c r="B168" s="14" t="s">
        <v>609</v>
      </c>
      <c r="C168" s="9" t="s">
        <v>86</v>
      </c>
      <c r="D168" s="13" t="s">
        <v>610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45793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245</v>
      </c>
      <c r="AG168" s="1" t="s">
        <v>122</v>
      </c>
      <c r="AH168" s="1" t="s">
        <v>74</v>
      </c>
      <c r="AI168" s="1">
        <v>2</v>
      </c>
      <c r="AJ168" s="3">
        <v>45793</v>
      </c>
      <c r="AK168" s="3">
        <v>0</v>
      </c>
      <c r="AL168" s="3">
        <v>45784</v>
      </c>
      <c r="AM168" s="3">
        <v>45791</v>
      </c>
      <c r="AN168" s="3">
        <v>45792</v>
      </c>
      <c r="AO168" s="3">
        <v>45792</v>
      </c>
      <c r="AP168" s="3">
        <v>45788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45728</v>
      </c>
      <c r="B169" s="14" t="s">
        <v>609</v>
      </c>
      <c r="C169" s="9" t="s">
        <v>86</v>
      </c>
      <c r="D169" s="13" t="s">
        <v>252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234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245</v>
      </c>
      <c r="AG169" s="1" t="s">
        <v>122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20</v>
      </c>
      <c r="F170" s="9">
        <v>37</v>
      </c>
      <c r="G170" s="9">
        <v>0</v>
      </c>
      <c r="H170" s="9">
        <v>0</v>
      </c>
      <c r="I170" s="9">
        <v>80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82</v>
      </c>
      <c r="AA170" s="8">
        <v>875440.10839999991</v>
      </c>
      <c r="AB170" s="8">
        <v>25128.118400000003</v>
      </c>
      <c r="AC170" s="8">
        <v>850311.99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 t="s">
        <v>146</v>
      </c>
      <c r="B171" s="14" t="s">
        <v>146</v>
      </c>
      <c r="C171" s="9" t="s">
        <v>275</v>
      </c>
      <c r="D171" s="13" t="s">
        <v>277</v>
      </c>
      <c r="E171" s="9">
        <v>21</v>
      </c>
      <c r="F171" s="9">
        <v>34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36</v>
      </c>
      <c r="O171" s="9">
        <v>40</v>
      </c>
      <c r="P171" s="10">
        <v>195.39367372799995</v>
      </c>
      <c r="Q171" s="10">
        <v>0</v>
      </c>
      <c r="R171" s="10">
        <v>195.39367372799995</v>
      </c>
      <c r="S171" s="9" t="s">
        <v>67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140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45777</v>
      </c>
      <c r="AK171" s="3">
        <v>0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676.95127500000001</v>
      </c>
    </row>
    <row r="172" spans="1:56" ht="28.5" customHeight="1" x14ac:dyDescent="0.45">
      <c r="A172" s="3" t="s">
        <v>146</v>
      </c>
      <c r="B172" s="14" t="s">
        <v>146</v>
      </c>
      <c r="C172" s="9" t="s">
        <v>196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445.06336793599996</v>
      </c>
      <c r="Q172" s="10">
        <v>0</v>
      </c>
      <c r="R172" s="10">
        <v>445.06336793599996</v>
      </c>
      <c r="S172" s="9" t="s">
        <v>71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140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45777</v>
      </c>
      <c r="AK172" s="3">
        <v>0</v>
      </c>
      <c r="AL172" s="3">
        <v>0</v>
      </c>
      <c r="AM172" s="3">
        <v>0</v>
      </c>
      <c r="AN172" s="3">
        <v>0</v>
      </c>
      <c r="AO172" s="3">
        <v>45774</v>
      </c>
      <c r="AP172" s="3">
        <v>45772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1506.4549499999996</v>
      </c>
    </row>
    <row r="173" spans="1:56" ht="28.5" customHeight="1" x14ac:dyDescent="0.45">
      <c r="A173" s="3" t="s">
        <v>146</v>
      </c>
      <c r="B173" s="14" t="s">
        <v>146</v>
      </c>
      <c r="C173" s="9" t="s">
        <v>196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20000</v>
      </c>
      <c r="V173" s="10">
        <v>0</v>
      </c>
      <c r="W173" s="10">
        <v>20000</v>
      </c>
      <c r="X173" s="10">
        <v>0</v>
      </c>
      <c r="Y173" s="10">
        <v>0</v>
      </c>
      <c r="Z173" s="9" t="s">
        <v>140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1506.4549499999996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54063.899999999994</v>
      </c>
      <c r="AB174" s="8">
        <v>0</v>
      </c>
      <c r="AC174" s="8">
        <v>54063.899999999994</v>
      </c>
      <c r="AD174" s="8">
        <v>0</v>
      </c>
      <c r="AE174" s="8">
        <v>0</v>
      </c>
      <c r="AF174" s="8" t="s">
        <v>58</v>
      </c>
      <c r="AG174" s="1" t="s">
        <v>124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45736</v>
      </c>
      <c r="B175" s="14" t="s">
        <v>708</v>
      </c>
      <c r="C175" s="9" t="s">
        <v>80</v>
      </c>
      <c r="D175" s="13" t="s">
        <v>376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45748</v>
      </c>
      <c r="U175" s="11">
        <v>3000</v>
      </c>
      <c r="V175" s="10">
        <v>0</v>
      </c>
      <c r="W175" s="10">
        <v>3000</v>
      </c>
      <c r="X175" s="10">
        <v>3510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45748</v>
      </c>
      <c r="AK175" s="3">
        <v>45744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45743</v>
      </c>
      <c r="AQ175" s="3">
        <v>45747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45736</v>
      </c>
      <c r="B176" s="14" t="s">
        <v>709</v>
      </c>
      <c r="C176" s="9" t="s">
        <v>80</v>
      </c>
      <c r="D176" s="13" t="s">
        <v>681</v>
      </c>
      <c r="E176" s="9">
        <v>21</v>
      </c>
      <c r="F176" s="9">
        <v>38</v>
      </c>
      <c r="G176" s="9" t="s">
        <v>60</v>
      </c>
      <c r="H176" s="9" t="s">
        <v>76</v>
      </c>
      <c r="I176" s="9">
        <v>102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65.13122457599998</v>
      </c>
      <c r="Q176" s="10">
        <v>0</v>
      </c>
      <c r="R176" s="10">
        <v>65.13122457599998</v>
      </c>
      <c r="S176" s="9" t="s">
        <v>67</v>
      </c>
      <c r="T176" s="12">
        <v>45748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128</v>
      </c>
      <c r="AA176" s="8">
        <v>3310.89</v>
      </c>
      <c r="AB176" s="8">
        <v>3310.89</v>
      </c>
      <c r="AC176" s="8">
        <v>0</v>
      </c>
      <c r="AD176" s="8">
        <v>3310.89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45748</v>
      </c>
      <c r="AK176" s="3">
        <v>45744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45743</v>
      </c>
      <c r="AQ176" s="3">
        <v>45747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0</v>
      </c>
      <c r="B177" s="14" t="s">
        <v>138</v>
      </c>
      <c r="C177" s="9" t="s">
        <v>80</v>
      </c>
      <c r="D177" s="13" t="s">
        <v>729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45748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128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45748</v>
      </c>
      <c r="AK177" s="3">
        <v>45744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45743</v>
      </c>
      <c r="AQ177" s="3">
        <v>45747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45740</v>
      </c>
      <c r="B178" s="14" t="s">
        <v>721</v>
      </c>
      <c r="C178" s="9" t="s">
        <v>355</v>
      </c>
      <c r="D178" s="13" t="s">
        <v>716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45752</v>
      </c>
      <c r="AK178" s="3">
        <v>45748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45747</v>
      </c>
      <c r="AQ178" s="3">
        <v>45751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45693</v>
      </c>
      <c r="B179" s="14" t="s">
        <v>406</v>
      </c>
      <c r="C179" s="9" t="s">
        <v>111</v>
      </c>
      <c r="D179" s="13" t="s">
        <v>193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0.43312264343039991</v>
      </c>
      <c r="Q179" s="10">
        <v>0</v>
      </c>
      <c r="R179" s="10">
        <v>0.43312264343039991</v>
      </c>
      <c r="S179" s="9" t="s">
        <v>67</v>
      </c>
      <c r="T179" s="12">
        <v>45754</v>
      </c>
      <c r="U179" s="11">
        <v>5000</v>
      </c>
      <c r="V179" s="10">
        <v>4981</v>
      </c>
      <c r="W179" s="10">
        <v>19</v>
      </c>
      <c r="X179" s="10">
        <v>5398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45754</v>
      </c>
      <c r="AK179" s="3">
        <v>45750</v>
      </c>
      <c r="AL179" s="3">
        <v>45744</v>
      </c>
      <c r="AM179" s="3">
        <v>45751</v>
      </c>
      <c r="AN179" s="3">
        <v>45752</v>
      </c>
      <c r="AO179" s="3">
        <v>45752</v>
      </c>
      <c r="AP179" s="3">
        <v>45749</v>
      </c>
      <c r="AQ179" s="3">
        <v>45753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115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45777</v>
      </c>
      <c r="U180" s="11">
        <v>40000</v>
      </c>
      <c r="V180" s="10">
        <v>0</v>
      </c>
      <c r="W180" s="10">
        <v>40000</v>
      </c>
      <c r="X180" s="10">
        <v>0</v>
      </c>
      <c r="Y180" s="10">
        <v>42000</v>
      </c>
      <c r="Z180" s="9" t="s">
        <v>128</v>
      </c>
      <c r="AA180" s="8">
        <v>43027.600000000006</v>
      </c>
      <c r="AB180" s="8">
        <v>43027.600000000006</v>
      </c>
      <c r="AC180" s="8">
        <v>0</v>
      </c>
      <c r="AD180" s="8">
        <v>43027.600000000006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45741</v>
      </c>
      <c r="B181" s="14" t="s">
        <v>138</v>
      </c>
      <c r="C181" s="9" t="s">
        <v>208</v>
      </c>
      <c r="D181" s="13" t="s">
        <v>722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114</v>
      </c>
      <c r="T181" s="12">
        <v>45755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45755</v>
      </c>
      <c r="AK181" s="3">
        <v>45751</v>
      </c>
      <c r="AL181" s="3">
        <v>45745</v>
      </c>
      <c r="AM181" s="3">
        <v>45752</v>
      </c>
      <c r="AN181" s="3">
        <v>45753</v>
      </c>
      <c r="AO181" s="3">
        <v>45753</v>
      </c>
      <c r="AP181" s="3">
        <v>45750</v>
      </c>
      <c r="AQ181" s="3">
        <v>45754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45741</v>
      </c>
      <c r="B182" s="14" t="s">
        <v>138</v>
      </c>
      <c r="C182" s="9" t="s">
        <v>208</v>
      </c>
      <c r="D182" s="13" t="s">
        <v>352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45755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45755</v>
      </c>
      <c r="AK182" s="3">
        <v>45751</v>
      </c>
      <c r="AL182" s="3">
        <v>45745</v>
      </c>
      <c r="AM182" s="3">
        <v>45752</v>
      </c>
      <c r="AN182" s="3">
        <v>45753</v>
      </c>
      <c r="AO182" s="3">
        <v>45753</v>
      </c>
      <c r="AP182" s="3">
        <v>45750</v>
      </c>
      <c r="AQ182" s="3">
        <v>45754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45741</v>
      </c>
      <c r="B183" s="14" t="s">
        <v>138</v>
      </c>
      <c r="C183" s="9" t="s">
        <v>208</v>
      </c>
      <c r="D183" s="13" t="s">
        <v>723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45755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45755</v>
      </c>
      <c r="AK183" s="3">
        <v>45751</v>
      </c>
      <c r="AL183" s="3">
        <v>45745</v>
      </c>
      <c r="AM183" s="3">
        <v>45752</v>
      </c>
      <c r="AN183" s="3">
        <v>45753</v>
      </c>
      <c r="AO183" s="3">
        <v>45753</v>
      </c>
      <c r="AP183" s="3">
        <v>45750</v>
      </c>
      <c r="AQ183" s="3">
        <v>45754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45741</v>
      </c>
      <c r="B184" s="14" t="s">
        <v>138</v>
      </c>
      <c r="C184" s="9" t="s">
        <v>208</v>
      </c>
      <c r="D184" s="13" t="s">
        <v>328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108.55204095999999</v>
      </c>
      <c r="Q184" s="10">
        <v>0</v>
      </c>
      <c r="R184" s="10">
        <v>108.55204095999999</v>
      </c>
      <c r="S184" s="9" t="s">
        <v>114</v>
      </c>
      <c r="T184" s="12">
        <v>45755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5378.4500000000007</v>
      </c>
      <c r="AB184" s="8">
        <v>5378.4500000000007</v>
      </c>
      <c r="AC184" s="8">
        <v>0</v>
      </c>
      <c r="AD184" s="8">
        <v>5378.4500000000007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45755</v>
      </c>
      <c r="AK184" s="3">
        <v>45751</v>
      </c>
      <c r="AL184" s="3">
        <v>45745</v>
      </c>
      <c r="AM184" s="3">
        <v>45752</v>
      </c>
      <c r="AN184" s="3">
        <v>45753</v>
      </c>
      <c r="AO184" s="3">
        <v>45753</v>
      </c>
      <c r="AP184" s="3">
        <v>45750</v>
      </c>
      <c r="AQ184" s="3">
        <v>45754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45741</v>
      </c>
      <c r="B185" s="14" t="s">
        <v>138</v>
      </c>
      <c r="C185" s="9" t="s">
        <v>208</v>
      </c>
      <c r="D185" s="13" t="s">
        <v>724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114</v>
      </c>
      <c r="T185" s="12">
        <v>45755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5378.4500000000007</v>
      </c>
      <c r="AB185" s="8">
        <v>5378.4500000000007</v>
      </c>
      <c r="AC185" s="8">
        <v>0</v>
      </c>
      <c r="AD185" s="8">
        <v>5378.4500000000007</v>
      </c>
      <c r="AE185" s="8">
        <v>0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45755</v>
      </c>
      <c r="AK185" s="3">
        <v>45751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45750</v>
      </c>
      <c r="AQ185" s="3">
        <v>45754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45741</v>
      </c>
      <c r="B186" s="14" t="s">
        <v>138</v>
      </c>
      <c r="C186" s="9" t="s">
        <v>208</v>
      </c>
      <c r="D186" s="13" t="s">
        <v>725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114</v>
      </c>
      <c r="T186" s="12">
        <v>45755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5378.4500000000007</v>
      </c>
      <c r="AB186" s="8">
        <v>5378.4500000000007</v>
      </c>
      <c r="AC186" s="8">
        <v>0</v>
      </c>
      <c r="AD186" s="8">
        <v>5378.4500000000007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45755</v>
      </c>
      <c r="AK186" s="3">
        <v>45751</v>
      </c>
      <c r="AL186" s="3">
        <v>45745</v>
      </c>
      <c r="AM186" s="3">
        <v>45752</v>
      </c>
      <c r="AN186" s="3">
        <v>45753</v>
      </c>
      <c r="AO186" s="3">
        <v>45753</v>
      </c>
      <c r="AP186" s="3">
        <v>45750</v>
      </c>
      <c r="AQ186" s="3">
        <v>45754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 t="s">
        <v>146</v>
      </c>
      <c r="B187" s="14" t="s">
        <v>146</v>
      </c>
      <c r="C187" s="9" t="s">
        <v>113</v>
      </c>
      <c r="D187" s="13" t="s">
        <v>160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45777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128</v>
      </c>
      <c r="AA187" s="8">
        <v>21513.800000000003</v>
      </c>
      <c r="AB187" s="8">
        <v>0</v>
      </c>
      <c r="AC187" s="8">
        <v>21513.800000000003</v>
      </c>
      <c r="AD187" s="8">
        <v>0</v>
      </c>
      <c r="AE187" s="8">
        <v>21513.800000000003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1547.1290706666666</v>
      </c>
    </row>
    <row r="188" spans="1:56" ht="28.5" customHeight="1" x14ac:dyDescent="0.45">
      <c r="A188" s="3" t="s">
        <v>146</v>
      </c>
      <c r="B188" s="14" t="s">
        <v>146</v>
      </c>
      <c r="C188" s="9" t="s">
        <v>111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>
        <v>45777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11595.1</v>
      </c>
      <c r="AB188" s="8">
        <v>11595.1</v>
      </c>
      <c r="AC188" s="8">
        <v>0</v>
      </c>
      <c r="AD188" s="8">
        <v>11595.1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45776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272</v>
      </c>
      <c r="C189" s="9" t="s">
        <v>113</v>
      </c>
      <c r="D189" s="13" t="s">
        <v>160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336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45628</v>
      </c>
      <c r="B190" s="14" t="s">
        <v>265</v>
      </c>
      <c r="C190" s="9" t="s">
        <v>113</v>
      </c>
      <c r="D190" s="13" t="s">
        <v>160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16000</v>
      </c>
      <c r="V190" s="10">
        <v>1759</v>
      </c>
      <c r="W190" s="10">
        <v>14241</v>
      </c>
      <c r="X190" s="10">
        <v>0</v>
      </c>
      <c r="Y190" s="10">
        <v>14953.050000000001</v>
      </c>
      <c r="Z190" s="9" t="s">
        <v>128</v>
      </c>
      <c r="AA190" s="8">
        <v>15318.901290000002</v>
      </c>
      <c r="AB190" s="8">
        <v>15318.901290000002</v>
      </c>
      <c r="AC190" s="8">
        <v>0</v>
      </c>
      <c r="AD190" s="8">
        <v>15318.901290000002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335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45631</v>
      </c>
      <c r="B191" s="14" t="s">
        <v>273</v>
      </c>
      <c r="C191" s="9" t="s">
        <v>113</v>
      </c>
      <c r="D191" s="13" t="s">
        <v>160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128</v>
      </c>
      <c r="AA191" s="8">
        <v>17211.04</v>
      </c>
      <c r="AB191" s="8">
        <v>17211.04</v>
      </c>
      <c r="AC191" s="8">
        <v>0</v>
      </c>
      <c r="AD191" s="8">
        <v>17211.04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337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405</v>
      </c>
      <c r="C192" s="9" t="s">
        <v>111</v>
      </c>
      <c r="D192" s="13" t="s">
        <v>402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128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>
        <v>45693</v>
      </c>
      <c r="B193" s="14" t="s">
        <v>406</v>
      </c>
      <c r="C193" s="9" t="s">
        <v>111</v>
      </c>
      <c r="D193" s="13" t="s">
        <v>193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113.97964300799998</v>
      </c>
      <c r="Q193" s="10">
        <v>0</v>
      </c>
      <c r="R193" s="10">
        <v>113.97964300799998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5797.55</v>
      </c>
      <c r="AB193" s="8">
        <v>5797.55</v>
      </c>
      <c r="AC193" s="8">
        <v>0</v>
      </c>
      <c r="AD193" s="8">
        <v>5797.55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45667</v>
      </c>
      <c r="B194" s="14" t="s">
        <v>347</v>
      </c>
      <c r="C194" s="9" t="s">
        <v>111</v>
      </c>
      <c r="D194" s="13" t="s">
        <v>341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86.841632767999982</v>
      </c>
      <c r="Q194" s="10">
        <v>0</v>
      </c>
      <c r="R194" s="10">
        <v>86.841632767999982</v>
      </c>
      <c r="S194" s="9" t="s">
        <v>67</v>
      </c>
      <c r="T194" s="12" t="s">
        <v>63</v>
      </c>
      <c r="U194" s="11">
        <v>4000</v>
      </c>
      <c r="V194" s="10">
        <v>0</v>
      </c>
      <c r="W194" s="10">
        <v>4000</v>
      </c>
      <c r="X194" s="10">
        <v>0</v>
      </c>
      <c r="Y194" s="10">
        <v>4200</v>
      </c>
      <c r="Z194" s="9" t="s">
        <v>128</v>
      </c>
      <c r="AA194" s="8">
        <v>4414.5199999999995</v>
      </c>
      <c r="AB194" s="8">
        <v>4414.5199999999995</v>
      </c>
      <c r="AC194" s="8">
        <v>0</v>
      </c>
      <c r="AD194" s="8">
        <v>4414.5199999999995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 t="s">
        <v>146</v>
      </c>
      <c r="B195" s="14" t="s">
        <v>146</v>
      </c>
      <c r="C195" s="9" t="s">
        <v>113</v>
      </c>
      <c r="D195" s="13" t="s">
        <v>160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45548</v>
      </c>
      <c r="B196" s="14" t="s">
        <v>217</v>
      </c>
      <c r="C196" s="9" t="s">
        <v>111</v>
      </c>
      <c r="D196" s="13" t="s">
        <v>211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91</v>
      </c>
      <c r="M196" s="10">
        <v>22</v>
      </c>
      <c r="N196" s="9">
        <v>40</v>
      </c>
      <c r="O196" s="9">
        <v>40</v>
      </c>
      <c r="P196" s="10">
        <v>217.10408191999997</v>
      </c>
      <c r="Q196" s="10">
        <v>0</v>
      </c>
      <c r="R196" s="10">
        <v>217.10408191999997</v>
      </c>
      <c r="S196" s="9" t="s">
        <v>67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128</v>
      </c>
      <c r="AA196" s="8">
        <v>11036.3</v>
      </c>
      <c r="AB196" s="8">
        <v>11036.3</v>
      </c>
      <c r="AC196" s="8">
        <v>0</v>
      </c>
      <c r="AD196" s="8">
        <v>11036.3</v>
      </c>
      <c r="AE196" s="8">
        <v>0</v>
      </c>
      <c r="AF196" s="8">
        <v>0</v>
      </c>
      <c r="AG196" s="1" t="s">
        <v>126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45066</v>
      </c>
      <c r="B197" s="14" t="s">
        <v>136</v>
      </c>
      <c r="C197" s="9" t="s">
        <v>80</v>
      </c>
      <c r="D197" s="13" t="s">
        <v>135</v>
      </c>
      <c r="E197" s="9">
        <v>21</v>
      </c>
      <c r="F197" s="9">
        <v>38</v>
      </c>
      <c r="G197" s="9" t="s">
        <v>60</v>
      </c>
      <c r="H197" s="9" t="s">
        <v>76</v>
      </c>
      <c r="I197" s="9">
        <v>102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</v>
      </c>
      <c r="F198" s="9">
        <v>37</v>
      </c>
      <c r="G198" s="9">
        <v>0</v>
      </c>
      <c r="H198" s="9">
        <v>0</v>
      </c>
      <c r="I198" s="9">
        <v>74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 t="s">
        <v>83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210982.72128999999</v>
      </c>
      <c r="AB198" s="8">
        <v>189468.92128999997</v>
      </c>
      <c r="AC198" s="8">
        <v>21513.800000000003</v>
      </c>
      <c r="AD198" s="8">
        <v>189468.92128999997</v>
      </c>
      <c r="AE198" s="8">
        <v>21513.800000000003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130</v>
      </c>
      <c r="BD198" s="56">
        <v>0</v>
      </c>
    </row>
    <row r="199" spans="1:56" ht="28.5" customHeight="1" x14ac:dyDescent="0.45">
      <c r="A199" s="3">
        <v>45720</v>
      </c>
      <c r="B199" s="14" t="s">
        <v>516</v>
      </c>
      <c r="C199" s="9" t="s">
        <v>502</v>
      </c>
      <c r="D199" s="13" t="s">
        <v>503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377</v>
      </c>
      <c r="T199" s="12">
        <v>45746</v>
      </c>
      <c r="U199" s="11">
        <v>300000</v>
      </c>
      <c r="V199" s="10">
        <v>203706</v>
      </c>
      <c r="W199" s="10">
        <v>96294</v>
      </c>
      <c r="X199" s="10">
        <v>200791</v>
      </c>
      <c r="Y199" s="10">
        <v>101108.7</v>
      </c>
      <c r="Z199" s="9" t="s">
        <v>419</v>
      </c>
      <c r="AA199" s="8">
        <v>95511.129780000003</v>
      </c>
      <c r="AB199" s="8">
        <v>95511.129780000003</v>
      </c>
      <c r="AC199" s="8">
        <v>0</v>
      </c>
      <c r="AD199" s="8">
        <v>0</v>
      </c>
      <c r="AE199" s="8">
        <v>95511.129780000003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45746</v>
      </c>
      <c r="AK199" s="3">
        <v>45742</v>
      </c>
      <c r="AL199" s="3">
        <v>45736</v>
      </c>
      <c r="AM199" s="3">
        <v>45743</v>
      </c>
      <c r="AN199" s="3">
        <v>45744</v>
      </c>
      <c r="AO199" s="3">
        <v>45744</v>
      </c>
      <c r="AP199" s="3">
        <v>45741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422</v>
      </c>
      <c r="BD199" s="56">
        <v>0</v>
      </c>
    </row>
    <row r="200" spans="1:56" ht="28.5" customHeight="1" x14ac:dyDescent="0.45">
      <c r="A200" s="3">
        <v>45720</v>
      </c>
      <c r="B200" s="14" t="s">
        <v>516</v>
      </c>
      <c r="C200" s="9" t="s">
        <v>502</v>
      </c>
      <c r="D200" s="13" t="s">
        <v>503</v>
      </c>
      <c r="E200" s="9">
        <v>22</v>
      </c>
      <c r="F200" s="9">
        <v>34</v>
      </c>
      <c r="G200" s="9" t="s">
        <v>60</v>
      </c>
      <c r="H200" s="9" t="s">
        <v>66</v>
      </c>
      <c r="I200" s="9">
        <v>115</v>
      </c>
      <c r="J200" s="9" t="s">
        <v>78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377</v>
      </c>
      <c r="T200" s="12">
        <v>45800</v>
      </c>
      <c r="U200" s="11">
        <v>3700000</v>
      </c>
      <c r="V200" s="10">
        <v>0</v>
      </c>
      <c r="W200" s="10">
        <v>3700000</v>
      </c>
      <c r="X200" s="10">
        <v>0</v>
      </c>
      <c r="Y200" s="10">
        <v>3885000</v>
      </c>
      <c r="Z200" s="9" t="s">
        <v>419</v>
      </c>
      <c r="AA200" s="8">
        <v>3669919.0000000005</v>
      </c>
      <c r="AB200" s="8">
        <v>22358</v>
      </c>
      <c r="AC200" s="8">
        <v>3647561.0000000005</v>
      </c>
      <c r="AD200" s="8">
        <v>0</v>
      </c>
      <c r="AE200" s="8">
        <v>3669919.0000000005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45800</v>
      </c>
      <c r="AK200" s="3">
        <v>45796</v>
      </c>
      <c r="AL200" s="3">
        <v>45790</v>
      </c>
      <c r="AM200" s="3">
        <v>45797</v>
      </c>
      <c r="AN200" s="3">
        <v>45798</v>
      </c>
      <c r="AO200" s="3">
        <v>45798</v>
      </c>
      <c r="AP200" s="3">
        <v>45795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422</v>
      </c>
      <c r="BD200" s="56">
        <v>389729.73431333347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21.6</v>
      </c>
      <c r="F201" s="9">
        <v>34</v>
      </c>
      <c r="G201" s="9">
        <v>0</v>
      </c>
      <c r="H201" s="9">
        <v>0</v>
      </c>
      <c r="I201" s="9">
        <v>97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419</v>
      </c>
      <c r="AA201" s="8">
        <v>3765430.1297800005</v>
      </c>
      <c r="AB201" s="8">
        <v>117869.12978</v>
      </c>
      <c r="AC201" s="8">
        <v>3647561.0000000005</v>
      </c>
      <c r="AD201" s="8">
        <v>0</v>
      </c>
      <c r="AE201" s="8">
        <v>3765430.1297800005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422</v>
      </c>
      <c r="BD201" s="56">
        <v>0</v>
      </c>
    </row>
    <row r="202" spans="1:56" ht="28.5" customHeight="1" x14ac:dyDescent="0.45">
      <c r="A202" s="3">
        <v>45706</v>
      </c>
      <c r="B202" s="14" t="s">
        <v>532</v>
      </c>
      <c r="C202" s="9" t="s">
        <v>282</v>
      </c>
      <c r="D202" s="13" t="s">
        <v>283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45747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5518.15</v>
      </c>
      <c r="AC202" s="8">
        <v>0</v>
      </c>
      <c r="AD202" s="8">
        <v>5518.15</v>
      </c>
      <c r="AE202" s="8">
        <v>0</v>
      </c>
      <c r="AF202" s="8" t="s">
        <v>236</v>
      </c>
      <c r="AG202" s="1" t="s">
        <v>61</v>
      </c>
      <c r="AH202" s="1" t="s">
        <v>68</v>
      </c>
      <c r="AI202" s="1">
        <v>4</v>
      </c>
      <c r="AJ202" s="3">
        <v>45747</v>
      </c>
      <c r="AK202" s="3">
        <v>45743</v>
      </c>
      <c r="AL202" s="3">
        <v>45737</v>
      </c>
      <c r="AM202" s="3">
        <v>45744</v>
      </c>
      <c r="AN202" s="3">
        <v>45745</v>
      </c>
      <c r="AO202" s="3">
        <v>45745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445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45723</v>
      </c>
      <c r="B203" s="14" t="s">
        <v>545</v>
      </c>
      <c r="C203" s="9" t="s">
        <v>282</v>
      </c>
      <c r="D203" s="13" t="s">
        <v>274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 t="s">
        <v>236</v>
      </c>
      <c r="AG203" s="1" t="s">
        <v>61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45740</v>
      </c>
      <c r="B204" s="14" t="s">
        <v>726</v>
      </c>
      <c r="C204" s="9" t="s">
        <v>710</v>
      </c>
      <c r="D204" s="13" t="s">
        <v>711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45751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3030</v>
      </c>
      <c r="AC204" s="8">
        <v>16807.400000000001</v>
      </c>
      <c r="AD204" s="8">
        <v>0</v>
      </c>
      <c r="AE204" s="8">
        <v>0</v>
      </c>
      <c r="AF204" s="8" t="s">
        <v>356</v>
      </c>
      <c r="AG204" s="1" t="s">
        <v>61</v>
      </c>
      <c r="AH204" s="1" t="s">
        <v>74</v>
      </c>
      <c r="AI204" s="1">
        <v>2</v>
      </c>
      <c r="AJ204" s="3">
        <v>45751</v>
      </c>
      <c r="AK204" s="3">
        <v>0</v>
      </c>
      <c r="AL204" s="3">
        <v>45742</v>
      </c>
      <c r="AM204" s="3">
        <v>45749</v>
      </c>
      <c r="AN204" s="3">
        <v>45750</v>
      </c>
      <c r="AO204" s="3">
        <v>45750</v>
      </c>
      <c r="AP204" s="3">
        <v>45746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1256.3531499999999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325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45777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45777</v>
      </c>
      <c r="AK205" s="3">
        <v>0</v>
      </c>
      <c r="AL205" s="3">
        <v>45768</v>
      </c>
      <c r="AM205" s="3">
        <v>45775</v>
      </c>
      <c r="AN205" s="3">
        <v>45776</v>
      </c>
      <c r="AO205" s="3">
        <v>45776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349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133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9918.7000000000007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45777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72</v>
      </c>
      <c r="AI207" s="1">
        <v>3</v>
      </c>
      <c r="AJ207" s="3">
        <v>45777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45776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 t="s">
        <v>146</v>
      </c>
      <c r="B208" s="14" t="s">
        <v>146</v>
      </c>
      <c r="C208" s="9" t="s">
        <v>282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84</v>
      </c>
      <c r="AA208" s="8">
        <v>9918.7000000000007</v>
      </c>
      <c r="AB208" s="8">
        <v>0</v>
      </c>
      <c r="AC208" s="8">
        <v>9918.7000000000007</v>
      </c>
      <c r="AD208" s="8">
        <v>0</v>
      </c>
      <c r="AE208" s="8">
        <v>9918.7000000000007</v>
      </c>
      <c r="AF208" s="8">
        <v>0</v>
      </c>
      <c r="AG208" s="1" t="s">
        <v>122</v>
      </c>
      <c r="AH208" s="1" t="s">
        <v>68</v>
      </c>
      <c r="AI208" s="1">
        <v>4</v>
      </c>
      <c r="AJ208" s="3">
        <v>45777</v>
      </c>
      <c r="AK208" s="3">
        <v>45773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741.42282499999999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110223.3</v>
      </c>
      <c r="AB209" s="8">
        <v>14066.3</v>
      </c>
      <c r="AC209" s="8">
        <v>96157</v>
      </c>
      <c r="AD209" s="8">
        <v>5518.15</v>
      </c>
      <c r="AE209" s="8">
        <v>25355.550000000003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45733</v>
      </c>
      <c r="B210" s="14" t="s">
        <v>641</v>
      </c>
      <c r="C210" s="9" t="s">
        <v>642</v>
      </c>
      <c r="D210" s="13" t="s">
        <v>643</v>
      </c>
      <c r="E210" s="9">
        <v>23</v>
      </c>
      <c r="F210" s="9">
        <v>34</v>
      </c>
      <c r="G210" s="9" t="s">
        <v>200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45747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202</v>
      </c>
      <c r="AA210" s="8">
        <v>4959.3500000000004</v>
      </c>
      <c r="AB210" s="8">
        <v>4959.3500000000004</v>
      </c>
      <c r="AC210" s="8">
        <v>0</v>
      </c>
      <c r="AD210" s="8">
        <v>0</v>
      </c>
      <c r="AE210" s="8">
        <v>0</v>
      </c>
      <c r="AF210" s="8">
        <v>0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201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200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202</v>
      </c>
      <c r="AA211" s="8">
        <v>4959.3500000000004</v>
      </c>
      <c r="AB211" s="8">
        <v>4959.3500000000004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201</v>
      </c>
      <c r="BD211" s="56">
        <v>0</v>
      </c>
    </row>
    <row r="212" spans="1:56" ht="28.5" customHeight="1" x14ac:dyDescent="0.45">
      <c r="A212" s="3">
        <v>45729</v>
      </c>
      <c r="B212" s="14" t="s">
        <v>587</v>
      </c>
      <c r="C212" s="9" t="s">
        <v>588</v>
      </c>
      <c r="D212" s="13" t="s">
        <v>589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105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37</v>
      </c>
      <c r="O212" s="9">
        <v>70</v>
      </c>
      <c r="P212" s="10">
        <v>1.4185284661631998</v>
      </c>
      <c r="Q212" s="10">
        <v>35</v>
      </c>
      <c r="R212" s="10">
        <v>0</v>
      </c>
      <c r="S212" s="9" t="s">
        <v>71</v>
      </c>
      <c r="T212" s="12">
        <v>45743</v>
      </c>
      <c r="U212" s="11">
        <v>5000</v>
      </c>
      <c r="V212" s="10">
        <v>4963</v>
      </c>
      <c r="W212" s="10">
        <v>37</v>
      </c>
      <c r="X212" s="10">
        <v>5400</v>
      </c>
      <c r="Y212" s="10">
        <v>0</v>
      </c>
      <c r="Z212" s="9" t="s">
        <v>314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356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45742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590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254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314</v>
      </c>
      <c r="AA213" s="8">
        <v>1159.5100000000002</v>
      </c>
      <c r="AB213" s="8">
        <v>1159.5100000000002</v>
      </c>
      <c r="AC213" s="8">
        <v>0</v>
      </c>
      <c r="AD213" s="8">
        <v>0</v>
      </c>
      <c r="AE213" s="8">
        <v>1159.5100000000002</v>
      </c>
      <c r="AF213" s="8" t="s">
        <v>320</v>
      </c>
      <c r="AG213" s="1" t="s">
        <v>122</v>
      </c>
      <c r="AH213" s="1" t="s">
        <v>164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314</v>
      </c>
      <c r="AA214" s="8">
        <v>1159.5100000000002</v>
      </c>
      <c r="AB214" s="8">
        <v>1159.5100000000002</v>
      </c>
      <c r="AC214" s="8">
        <v>0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315</v>
      </c>
      <c r="BD214" s="56">
        <v>0</v>
      </c>
    </row>
    <row r="215" spans="1:56" ht="28.5" customHeight="1" x14ac:dyDescent="0.45">
      <c r="A215" s="3">
        <v>45601</v>
      </c>
      <c r="B215" s="14" t="s">
        <v>242</v>
      </c>
      <c r="C215" s="9" t="s">
        <v>94</v>
      </c>
      <c r="D215" s="13" t="s">
        <v>158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407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408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491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242</v>
      </c>
      <c r="C216" s="9" t="s">
        <v>94</v>
      </c>
      <c r="D216" s="13" t="s">
        <v>158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407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408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491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242</v>
      </c>
      <c r="C217" s="9" t="s">
        <v>94</v>
      </c>
      <c r="D217" s="13" t="s">
        <v>158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408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242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407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242</v>
      </c>
      <c r="C219" s="9" t="s">
        <v>94</v>
      </c>
      <c r="D219" s="13" t="s">
        <v>158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408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242</v>
      </c>
      <c r="C220" s="9" t="s">
        <v>94</v>
      </c>
      <c r="D220" s="13" t="s">
        <v>158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408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242</v>
      </c>
      <c r="C221" s="9" t="s">
        <v>94</v>
      </c>
      <c r="D221" s="13" t="s">
        <v>158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420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242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45737</v>
      </c>
      <c r="B224" s="14" t="s">
        <v>712</v>
      </c>
      <c r="C224" s="9" t="s">
        <v>330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45745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85</v>
      </c>
      <c r="AA224" s="8">
        <v>5657.85</v>
      </c>
      <c r="AB224" s="8">
        <v>1350</v>
      </c>
      <c r="AC224" s="8">
        <v>4307.8500000000004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77</v>
      </c>
      <c r="AI224" s="1">
        <v>1</v>
      </c>
      <c r="AJ224" s="3">
        <v>45745</v>
      </c>
      <c r="AK224" s="3">
        <v>0</v>
      </c>
      <c r="AL224" s="3">
        <v>0</v>
      </c>
      <c r="AM224" s="3">
        <v>0</v>
      </c>
      <c r="AN224" s="3">
        <v>0</v>
      </c>
      <c r="AO224" s="3">
        <v>45744</v>
      </c>
      <c r="AP224" s="3">
        <v>45740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347.83495500000004</v>
      </c>
    </row>
    <row r="225" spans="1:56" ht="28.5" customHeight="1" x14ac:dyDescent="0.45">
      <c r="A225" s="3">
        <v>45738</v>
      </c>
      <c r="B225" s="14" t="s">
        <v>713</v>
      </c>
      <c r="C225" s="9" t="s">
        <v>150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133</v>
      </c>
      <c r="T225" s="12">
        <v>45753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85</v>
      </c>
      <c r="AA225" s="8">
        <v>11315.7</v>
      </c>
      <c r="AB225" s="8">
        <v>0</v>
      </c>
      <c r="AC225" s="8">
        <v>11315.7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77</v>
      </c>
      <c r="AI225" s="1">
        <v>1</v>
      </c>
      <c r="AJ225" s="3">
        <v>45753</v>
      </c>
      <c r="AK225" s="3">
        <v>0</v>
      </c>
      <c r="AL225" s="3">
        <v>0</v>
      </c>
      <c r="AM225" s="3">
        <v>0</v>
      </c>
      <c r="AN225" s="3">
        <v>0</v>
      </c>
      <c r="AO225" s="3">
        <v>45752</v>
      </c>
      <c r="AP225" s="3">
        <v>45748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913.67990999999995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207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220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77463.650000000009</v>
      </c>
      <c r="AB228" s="8">
        <v>1350</v>
      </c>
      <c r="AC228" s="8">
        <v>76113.650000000009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45733</v>
      </c>
      <c r="B229" s="14" t="s">
        <v>645</v>
      </c>
      <c r="C229" s="9" t="s">
        <v>229</v>
      </c>
      <c r="D229" s="13" t="s">
        <v>569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214</v>
      </c>
      <c r="T229" s="12">
        <v>45746</v>
      </c>
      <c r="U229" s="11">
        <v>11800</v>
      </c>
      <c r="V229" s="10">
        <v>0</v>
      </c>
      <c r="W229" s="10">
        <v>11800</v>
      </c>
      <c r="X229" s="10">
        <v>0</v>
      </c>
      <c r="Y229" s="10">
        <v>12390</v>
      </c>
      <c r="Z229" s="9" t="s">
        <v>166</v>
      </c>
      <c r="AA229" s="8">
        <v>14671.294</v>
      </c>
      <c r="AB229" s="8">
        <v>13272</v>
      </c>
      <c r="AC229" s="8">
        <v>1399.2939999999999</v>
      </c>
      <c r="AD229" s="8">
        <v>3485</v>
      </c>
      <c r="AE229" s="8">
        <v>11186.294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45746</v>
      </c>
      <c r="AK229" s="3">
        <v>45742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125.7187920444444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166</v>
      </c>
      <c r="AA230" s="8">
        <v>14671.294</v>
      </c>
      <c r="AB230" s="8">
        <v>13272</v>
      </c>
      <c r="AC230" s="8">
        <v>1399.2939999999999</v>
      </c>
      <c r="AD230" s="8">
        <v>3485</v>
      </c>
      <c r="AE230" s="8">
        <v>11186.294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257</v>
      </c>
      <c r="AA231" s="8">
        <v>12433.3</v>
      </c>
      <c r="AB231" s="8">
        <v>8278</v>
      </c>
      <c r="AC231" s="8">
        <v>4155.2999999999993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77</v>
      </c>
      <c r="AI231" s="1">
        <v>1</v>
      </c>
      <c r="AJ231" s="3">
        <v>45777</v>
      </c>
      <c r="AK231" s="3">
        <v>0</v>
      </c>
      <c r="AL231" s="3">
        <v>0</v>
      </c>
      <c r="AM231" s="3">
        <v>0</v>
      </c>
      <c r="AN231" s="3">
        <v>0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412.94448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257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257</v>
      </c>
      <c r="AA233" s="8">
        <v>37299.899999999994</v>
      </c>
      <c r="AB233" s="8">
        <v>8278</v>
      </c>
      <c r="AC233" s="8">
        <v>29021.899999999998</v>
      </c>
      <c r="AD233" s="8">
        <v>0</v>
      </c>
      <c r="AE233" s="8">
        <v>0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258</v>
      </c>
      <c r="BD233" s="56">
        <v>0</v>
      </c>
    </row>
    <row r="234" spans="1:56" ht="28.5" customHeight="1" x14ac:dyDescent="0.45">
      <c r="A234" s="3">
        <v>45731</v>
      </c>
      <c r="B234" s="14" t="s">
        <v>639</v>
      </c>
      <c r="C234" s="9" t="s">
        <v>113</v>
      </c>
      <c r="D234" s="13" t="s">
        <v>303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45744</v>
      </c>
      <c r="U234" s="11">
        <v>10000</v>
      </c>
      <c r="V234" s="10">
        <v>947</v>
      </c>
      <c r="W234" s="10">
        <v>9053</v>
      </c>
      <c r="X234" s="10">
        <v>11000</v>
      </c>
      <c r="Y234" s="10">
        <v>0</v>
      </c>
      <c r="Z234" s="9" t="s">
        <v>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320</v>
      </c>
      <c r="AG234" s="1" t="s">
        <v>123</v>
      </c>
      <c r="AH234" s="1" t="s">
        <v>68</v>
      </c>
      <c r="AI234" s="1">
        <v>4</v>
      </c>
      <c r="AJ234" s="3">
        <v>45744</v>
      </c>
      <c r="AK234" s="3">
        <v>45740</v>
      </c>
      <c r="AL234" s="3">
        <v>45734</v>
      </c>
      <c r="AM234" s="3">
        <v>45741</v>
      </c>
      <c r="AN234" s="3">
        <v>45742</v>
      </c>
      <c r="AO234" s="3">
        <v>45742</v>
      </c>
      <c r="AP234" s="3">
        <v>45739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45731</v>
      </c>
      <c r="B235" s="14" t="s">
        <v>660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45744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89</v>
      </c>
      <c r="AA235" s="8">
        <v>12433.3</v>
      </c>
      <c r="AB235" s="8">
        <v>12433.3</v>
      </c>
      <c r="AC235" s="8">
        <v>0</v>
      </c>
      <c r="AD235" s="8">
        <v>10000</v>
      </c>
      <c r="AE235" s="8">
        <v>2433.2999999999993</v>
      </c>
      <c r="AF235" s="8" t="s">
        <v>302</v>
      </c>
      <c r="AG235" s="1" t="s">
        <v>123</v>
      </c>
      <c r="AH235" s="1" t="s">
        <v>164</v>
      </c>
      <c r="AI235" s="1">
        <v>2</v>
      </c>
      <c r="AJ235" s="3">
        <v>45744</v>
      </c>
      <c r="AK235" s="3">
        <v>45742</v>
      </c>
      <c r="AL235" s="3">
        <v>0</v>
      </c>
      <c r="AM235" s="3">
        <v>0</v>
      </c>
      <c r="AN235" s="3">
        <v>0</v>
      </c>
      <c r="AO235" s="3">
        <v>45743</v>
      </c>
      <c r="AP235" s="3">
        <v>45739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492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45731</v>
      </c>
      <c r="B236" s="14" t="s">
        <v>660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45751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89</v>
      </c>
      <c r="AA236" s="8">
        <v>24866.6</v>
      </c>
      <c r="AB236" s="8">
        <v>19648</v>
      </c>
      <c r="AC236" s="8">
        <v>5218.5999999999985</v>
      </c>
      <c r="AD236" s="8">
        <v>0</v>
      </c>
      <c r="AE236" s="8">
        <v>24866.6</v>
      </c>
      <c r="AF236" s="8" t="s">
        <v>302</v>
      </c>
      <c r="AG236" s="1" t="s">
        <v>123</v>
      </c>
      <c r="AH236" s="1" t="s">
        <v>164</v>
      </c>
      <c r="AI236" s="1">
        <v>2</v>
      </c>
      <c r="AJ236" s="3">
        <v>45751</v>
      </c>
      <c r="AK236" s="3">
        <v>45749</v>
      </c>
      <c r="AL236" s="3">
        <v>0</v>
      </c>
      <c r="AM236" s="3">
        <v>0</v>
      </c>
      <c r="AN236" s="3">
        <v>0</v>
      </c>
      <c r="AO236" s="3">
        <v>45750</v>
      </c>
      <c r="AP236" s="3">
        <v>45746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492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538.21161333333316</v>
      </c>
    </row>
    <row r="237" spans="1:56" ht="28.5" customHeight="1" x14ac:dyDescent="0.45">
      <c r="A237" s="3">
        <v>45723</v>
      </c>
      <c r="B237" s="14" t="s">
        <v>549</v>
      </c>
      <c r="C237" s="9" t="s">
        <v>113</v>
      </c>
      <c r="D237" s="13" t="s">
        <v>160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45754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0</v>
      </c>
      <c r="AC237" s="8">
        <v>32515.566159999998</v>
      </c>
      <c r="AD237" s="8">
        <v>0</v>
      </c>
      <c r="AE237" s="8">
        <v>32515.566159999998</v>
      </c>
      <c r="AF237" s="8" t="s">
        <v>320</v>
      </c>
      <c r="AG237" s="1" t="s">
        <v>61</v>
      </c>
      <c r="AH237" s="1" t="s">
        <v>68</v>
      </c>
      <c r="AI237" s="1">
        <v>4</v>
      </c>
      <c r="AJ237" s="3">
        <v>45754</v>
      </c>
      <c r="AK237" s="3">
        <v>45750</v>
      </c>
      <c r="AL237" s="3">
        <v>45744</v>
      </c>
      <c r="AM237" s="3">
        <v>45751</v>
      </c>
      <c r="AN237" s="3">
        <v>45752</v>
      </c>
      <c r="AO237" s="3">
        <v>45752</v>
      </c>
      <c r="AP237" s="3">
        <v>45749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3353.4387233013335</v>
      </c>
    </row>
    <row r="238" spans="1:56" ht="28.5" customHeight="1" x14ac:dyDescent="0.45">
      <c r="A238" s="3">
        <v>45723</v>
      </c>
      <c r="B238" s="14" t="s">
        <v>550</v>
      </c>
      <c r="C238" s="9" t="s">
        <v>113</v>
      </c>
      <c r="D238" s="13" t="s">
        <v>160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45757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320</v>
      </c>
      <c r="AG238" s="1" t="s">
        <v>122</v>
      </c>
      <c r="AH238" s="1" t="s">
        <v>68</v>
      </c>
      <c r="AI238" s="1">
        <v>4</v>
      </c>
      <c r="AJ238" s="3">
        <v>45757</v>
      </c>
      <c r="AK238" s="3">
        <v>45753</v>
      </c>
      <c r="AL238" s="3">
        <v>45747</v>
      </c>
      <c r="AM238" s="3">
        <v>45754</v>
      </c>
      <c r="AN238" s="3">
        <v>45755</v>
      </c>
      <c r="AO238" s="3">
        <v>45755</v>
      </c>
      <c r="AP238" s="3">
        <v>45752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>
        <v>45723</v>
      </c>
      <c r="B239" s="14" t="s">
        <v>551</v>
      </c>
      <c r="C239" s="9" t="s">
        <v>113</v>
      </c>
      <c r="D239" s="13" t="s">
        <v>160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0</v>
      </c>
      <c r="AC239" s="8">
        <v>37299.899999999994</v>
      </c>
      <c r="AD239" s="8">
        <v>0</v>
      </c>
      <c r="AE239" s="8">
        <v>37299.899999999994</v>
      </c>
      <c r="AF239" s="8" t="s">
        <v>320</v>
      </c>
      <c r="AG239" s="1" t="s">
        <v>122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3846.8630200000002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61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89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24866.6</v>
      </c>
      <c r="AF240" s="8" t="s">
        <v>320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2564.5753466666665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120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89</v>
      </c>
      <c r="AA241" s="8">
        <v>169281.86616000001</v>
      </c>
      <c r="AB241" s="8">
        <v>32081.3</v>
      </c>
      <c r="AC241" s="8">
        <v>137200.56615999999</v>
      </c>
      <c r="AD241" s="8">
        <v>10000</v>
      </c>
      <c r="AE241" s="8">
        <v>159281.86616000001</v>
      </c>
      <c r="AF241" s="8" t="s">
        <v>58</v>
      </c>
      <c r="AG241" s="1" t="s">
        <v>125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167</v>
      </c>
      <c r="D242" s="13" t="s">
        <v>168</v>
      </c>
      <c r="E242" s="9">
        <v>28</v>
      </c>
      <c r="F242" s="9">
        <v>41</v>
      </c>
      <c r="G242" s="9" t="s">
        <v>60</v>
      </c>
      <c r="H242" s="9">
        <v>0</v>
      </c>
      <c r="I242" s="9">
        <v>120</v>
      </c>
      <c r="J242" s="9" t="s">
        <v>78</v>
      </c>
      <c r="K242" s="9">
        <v>3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45759</v>
      </c>
      <c r="U242" s="11">
        <v>50000</v>
      </c>
      <c r="V242" s="10">
        <v>0</v>
      </c>
      <c r="W242" s="10">
        <v>50000</v>
      </c>
      <c r="X242" s="10">
        <v>0</v>
      </c>
      <c r="Y242" s="10">
        <v>52500</v>
      </c>
      <c r="Z242" s="9" t="s">
        <v>137</v>
      </c>
      <c r="AA242" s="8">
        <v>59372.5</v>
      </c>
      <c r="AB242" s="8">
        <v>0</v>
      </c>
      <c r="AC242" s="8">
        <v>59372.5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169</v>
      </c>
      <c r="AI242" s="1">
        <v>2</v>
      </c>
      <c r="AJ242" s="3">
        <v>45759</v>
      </c>
      <c r="AK242" s="3">
        <v>0</v>
      </c>
      <c r="AL242" s="3">
        <v>45750</v>
      </c>
      <c r="AM242" s="3">
        <v>45757</v>
      </c>
      <c r="AN242" s="3">
        <v>0</v>
      </c>
      <c r="AO242" s="3">
        <v>45758</v>
      </c>
      <c r="AP242" s="3">
        <v>45754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6672.8093055555564</v>
      </c>
    </row>
    <row r="243" spans="1:56" ht="28.5" customHeight="1" x14ac:dyDescent="0.45">
      <c r="A243" s="3" t="s">
        <v>146</v>
      </c>
      <c r="B243" s="14" t="s">
        <v>146</v>
      </c>
      <c r="C243" s="9" t="s">
        <v>113</v>
      </c>
      <c r="D243" s="13" t="s">
        <v>59</v>
      </c>
      <c r="E243" s="9">
        <v>28</v>
      </c>
      <c r="F243" s="9">
        <v>47</v>
      </c>
      <c r="G243" s="9" t="s">
        <v>60</v>
      </c>
      <c r="H243" s="9" t="s">
        <v>66</v>
      </c>
      <c r="I243" s="9">
        <v>180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137</v>
      </c>
      <c r="AA243" s="8">
        <v>27101.800000000003</v>
      </c>
      <c r="AB243" s="8">
        <v>0</v>
      </c>
      <c r="AC243" s="8">
        <v>27101.800000000003</v>
      </c>
      <c r="AD243" s="8">
        <v>0</v>
      </c>
      <c r="AE243" s="8">
        <v>27101.800000000003</v>
      </c>
      <c r="AF243" s="8">
        <v>0</v>
      </c>
      <c r="AG243" s="1">
        <v>0</v>
      </c>
      <c r="AH243" s="1" t="s">
        <v>77</v>
      </c>
      <c r="AI243" s="1">
        <v>1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45776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3045.9411888888894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28</v>
      </c>
      <c r="F244" s="9">
        <v>43</v>
      </c>
      <c r="G244" s="9">
        <v>0</v>
      </c>
      <c r="H244" s="9">
        <v>0</v>
      </c>
      <c r="I244" s="9">
        <v>130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137</v>
      </c>
      <c r="AA244" s="8">
        <v>86474.3</v>
      </c>
      <c r="AB244" s="8">
        <v>0</v>
      </c>
      <c r="AC244" s="8">
        <v>86474.3</v>
      </c>
      <c r="AD244" s="8">
        <v>0</v>
      </c>
      <c r="AE244" s="8">
        <v>27101.800000000003</v>
      </c>
      <c r="AF244" s="8" t="s">
        <v>58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170</v>
      </c>
      <c r="BD244" s="56">
        <v>0</v>
      </c>
    </row>
  </sheetData>
  <autoFilter ref="A5:BD24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4">
    <cfRule type="expression" dxfId="37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9472-982F-4957-8CB8-ECB92968AF5A}">
  <sheetPr>
    <tabColor rgb="FFFFFF00"/>
  </sheetPr>
  <dimension ref="A1:BD258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45742</v>
      </c>
      <c r="E3" s="80" t="s">
        <v>52</v>
      </c>
      <c r="F3" s="80"/>
      <c r="G3" s="81">
        <v>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661</v>
      </c>
      <c r="C13" s="9" t="s">
        <v>646</v>
      </c>
      <c r="D13" s="13" t="s">
        <v>647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661</v>
      </c>
      <c r="C14" s="9" t="s">
        <v>646</v>
      </c>
      <c r="D14" s="13" t="s">
        <v>648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190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661</v>
      </c>
      <c r="C15" s="9" t="s">
        <v>646</v>
      </c>
      <c r="D15" s="13" t="s">
        <v>649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9919</v>
      </c>
      <c r="W15" s="10">
        <v>81</v>
      </c>
      <c r="X15" s="10">
        <v>10380</v>
      </c>
      <c r="Y15" s="10">
        <v>0</v>
      </c>
      <c r="Z15" s="9" t="s">
        <v>190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483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190</v>
      </c>
      <c r="AA16" s="8">
        <v>60903.612000000001</v>
      </c>
      <c r="AB16" s="8">
        <v>14332</v>
      </c>
      <c r="AC16" s="8">
        <v>46571.612000000001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3382.1339559111116</v>
      </c>
    </row>
    <row r="17" spans="1:56" ht="28.5" customHeight="1" x14ac:dyDescent="0.45">
      <c r="A17" s="3">
        <v>45734</v>
      </c>
      <c r="B17" s="14" t="s">
        <v>662</v>
      </c>
      <c r="C17" s="9" t="s">
        <v>450</v>
      </c>
      <c r="D17" s="13" t="s">
        <v>225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190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663</v>
      </c>
      <c r="C18" s="9" t="s">
        <v>450</v>
      </c>
      <c r="D18" s="13" t="s">
        <v>380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190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275</v>
      </c>
      <c r="D19" s="13" t="s">
        <v>276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190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251733.81199999998</v>
      </c>
      <c r="AB22" s="8">
        <v>14332</v>
      </c>
      <c r="AC22" s="8">
        <v>237401.81199999998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506</v>
      </c>
      <c r="C23" s="9" t="s">
        <v>73</v>
      </c>
      <c r="D23" s="13" t="s">
        <v>509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45743</v>
      </c>
      <c r="U23" s="11">
        <v>5000</v>
      </c>
      <c r="V23" s="10">
        <v>5760</v>
      </c>
      <c r="W23" s="10">
        <v>0</v>
      </c>
      <c r="X23" s="10">
        <v>5850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510</v>
      </c>
      <c r="AG23" s="1" t="s">
        <v>124</v>
      </c>
      <c r="AH23" s="1" t="s">
        <v>74</v>
      </c>
      <c r="AI23" s="1">
        <v>2</v>
      </c>
      <c r="AJ23" s="3">
        <v>45743</v>
      </c>
      <c r="AK23" s="3">
        <v>0</v>
      </c>
      <c r="AL23" s="3">
        <v>45734</v>
      </c>
      <c r="AM23" s="3">
        <v>45741</v>
      </c>
      <c r="AN23" s="3">
        <v>45742</v>
      </c>
      <c r="AO23" s="3">
        <v>45742</v>
      </c>
      <c r="AP23" s="3">
        <v>45738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45722</v>
      </c>
      <c r="B24" s="14" t="s">
        <v>506</v>
      </c>
      <c r="C24" s="9" t="s">
        <v>73</v>
      </c>
      <c r="D24" s="13" t="s">
        <v>255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45743</v>
      </c>
      <c r="U24" s="11">
        <v>5000</v>
      </c>
      <c r="V24" s="10">
        <v>5262</v>
      </c>
      <c r="W24" s="10">
        <v>0</v>
      </c>
      <c r="X24" s="10">
        <v>5400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510</v>
      </c>
      <c r="AG24" s="1" t="s">
        <v>124</v>
      </c>
      <c r="AH24" s="1" t="s">
        <v>74</v>
      </c>
      <c r="AI24" s="1">
        <v>2</v>
      </c>
      <c r="AJ24" s="3">
        <v>45743</v>
      </c>
      <c r="AK24" s="3">
        <v>0</v>
      </c>
      <c r="AL24" s="3">
        <v>45734</v>
      </c>
      <c r="AM24" s="3">
        <v>45741</v>
      </c>
      <c r="AN24" s="3">
        <v>45742</v>
      </c>
      <c r="AO24" s="3">
        <v>45742</v>
      </c>
      <c r="AP24" s="3">
        <v>45738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45721</v>
      </c>
      <c r="B25" s="14" t="s">
        <v>520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45743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124</v>
      </c>
      <c r="AH25" s="1" t="s">
        <v>77</v>
      </c>
      <c r="AI25" s="1">
        <v>1</v>
      </c>
      <c r="AJ25" s="3">
        <v>45743</v>
      </c>
      <c r="AK25" s="3">
        <v>0</v>
      </c>
      <c r="AL25" s="3">
        <v>0</v>
      </c>
      <c r="AM25" s="3">
        <v>0</v>
      </c>
      <c r="AN25" s="3">
        <v>0</v>
      </c>
      <c r="AO25" s="3">
        <v>45742</v>
      </c>
      <c r="AP25" s="3">
        <v>45738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45728</v>
      </c>
      <c r="B26" s="14" t="s">
        <v>571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575</v>
      </c>
      <c r="AG26" s="1" t="s">
        <v>123</v>
      </c>
      <c r="AH26" s="1" t="s">
        <v>74</v>
      </c>
      <c r="AI26" s="1">
        <v>2</v>
      </c>
      <c r="AJ26" s="3">
        <v>45744</v>
      </c>
      <c r="AK26" s="3">
        <v>0</v>
      </c>
      <c r="AL26" s="3">
        <v>45735</v>
      </c>
      <c r="AM26" s="3">
        <v>45742</v>
      </c>
      <c r="AN26" s="3">
        <v>45743</v>
      </c>
      <c r="AO26" s="3">
        <v>45743</v>
      </c>
      <c r="AP26" s="3">
        <v>45739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45728</v>
      </c>
      <c r="B27" s="14" t="s">
        <v>571</v>
      </c>
      <c r="C27" s="9" t="s">
        <v>73</v>
      </c>
      <c r="D27" s="13" t="s">
        <v>239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45744</v>
      </c>
      <c r="U27" s="11">
        <v>5000</v>
      </c>
      <c r="V27" s="10">
        <v>0</v>
      </c>
      <c r="W27" s="10">
        <v>5000</v>
      </c>
      <c r="X27" s="10">
        <v>5000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575</v>
      </c>
      <c r="AG27" s="1" t="s">
        <v>122</v>
      </c>
      <c r="AH27" s="1" t="s">
        <v>74</v>
      </c>
      <c r="AI27" s="1">
        <v>2</v>
      </c>
      <c r="AJ27" s="3">
        <v>45744</v>
      </c>
      <c r="AK27" s="3">
        <v>0</v>
      </c>
      <c r="AL27" s="3">
        <v>45735</v>
      </c>
      <c r="AM27" s="3">
        <v>45742</v>
      </c>
      <c r="AN27" s="3">
        <v>45743</v>
      </c>
      <c r="AO27" s="3">
        <v>45743</v>
      </c>
      <c r="AP27" s="3">
        <v>45739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45728</v>
      </c>
      <c r="B28" s="14" t="s">
        <v>571</v>
      </c>
      <c r="C28" s="9" t="s">
        <v>73</v>
      </c>
      <c r="D28" s="13" t="s">
        <v>238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45744</v>
      </c>
      <c r="U28" s="11">
        <v>5000</v>
      </c>
      <c r="V28" s="10">
        <v>0</v>
      </c>
      <c r="W28" s="10">
        <v>5000</v>
      </c>
      <c r="X28" s="10">
        <v>5520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575</v>
      </c>
      <c r="AG28" s="1" t="s">
        <v>125</v>
      </c>
      <c r="AH28" s="1" t="s">
        <v>74</v>
      </c>
      <c r="AI28" s="1">
        <v>2</v>
      </c>
      <c r="AJ28" s="3">
        <v>45744</v>
      </c>
      <c r="AK28" s="3">
        <v>0</v>
      </c>
      <c r="AL28" s="3">
        <v>45735</v>
      </c>
      <c r="AM28" s="3">
        <v>45742</v>
      </c>
      <c r="AN28" s="3">
        <v>45743</v>
      </c>
      <c r="AO28" s="3">
        <v>45743</v>
      </c>
      <c r="AP28" s="3">
        <v>45739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45728</v>
      </c>
      <c r="B29" s="14" t="s">
        <v>573</v>
      </c>
      <c r="C29" s="9" t="s">
        <v>73</v>
      </c>
      <c r="D29" s="13" t="s">
        <v>293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45744</v>
      </c>
      <c r="U29" s="11">
        <v>5000</v>
      </c>
      <c r="V29" s="10">
        <v>671</v>
      </c>
      <c r="W29" s="10">
        <v>4329</v>
      </c>
      <c r="X29" s="10">
        <v>0</v>
      </c>
      <c r="Y29" s="10">
        <v>4545.45</v>
      </c>
      <c r="Z29" s="9" t="s">
        <v>197</v>
      </c>
      <c r="AA29" s="8">
        <v>4051.9007100000003</v>
      </c>
      <c r="AB29" s="8">
        <v>4051.9007100000003</v>
      </c>
      <c r="AC29" s="8">
        <v>0</v>
      </c>
      <c r="AD29" s="8">
        <v>0</v>
      </c>
      <c r="AE29" s="8">
        <v>0</v>
      </c>
      <c r="AF29" s="8" t="s">
        <v>575</v>
      </c>
      <c r="AG29" s="1" t="s">
        <v>125</v>
      </c>
      <c r="AH29" s="1" t="s">
        <v>74</v>
      </c>
      <c r="AI29" s="1">
        <v>2</v>
      </c>
      <c r="AJ29" s="3">
        <v>45744</v>
      </c>
      <c r="AK29" s="3">
        <v>0</v>
      </c>
      <c r="AL29" s="3">
        <v>45735</v>
      </c>
      <c r="AM29" s="3">
        <v>45742</v>
      </c>
      <c r="AN29" s="3">
        <v>45743</v>
      </c>
      <c r="AO29" s="3">
        <v>45743</v>
      </c>
      <c r="AP29" s="3">
        <v>45739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 t="s">
        <v>63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45728</v>
      </c>
      <c r="B31" s="14" t="s">
        <v>576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45745</v>
      </c>
      <c r="U31" s="11">
        <v>20000</v>
      </c>
      <c r="V31" s="10">
        <v>10000</v>
      </c>
      <c r="W31" s="10">
        <v>10000</v>
      </c>
      <c r="X31" s="10">
        <v>0</v>
      </c>
      <c r="Y31" s="10">
        <v>0</v>
      </c>
      <c r="Z31" s="9" t="s">
        <v>197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577</v>
      </c>
      <c r="AG31" s="1" t="s">
        <v>123</v>
      </c>
      <c r="AH31" s="1" t="s">
        <v>77</v>
      </c>
      <c r="AI31" s="1">
        <v>1</v>
      </c>
      <c r="AJ31" s="3">
        <v>45745</v>
      </c>
      <c r="AK31" s="3">
        <v>0</v>
      </c>
      <c r="AL31" s="3">
        <v>0</v>
      </c>
      <c r="AM31" s="3">
        <v>0</v>
      </c>
      <c r="AN31" s="3">
        <v>0</v>
      </c>
      <c r="AO31" s="3">
        <v>45744</v>
      </c>
      <c r="AP31" s="3">
        <v>45740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45728</v>
      </c>
      <c r="B32" s="14" t="s">
        <v>578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45745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197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 t="s">
        <v>579</v>
      </c>
      <c r="AG32" s="1" t="s">
        <v>123</v>
      </c>
      <c r="AH32" s="1" t="s">
        <v>77</v>
      </c>
      <c r="AI32" s="1">
        <v>1</v>
      </c>
      <c r="AJ32" s="3">
        <v>45745</v>
      </c>
      <c r="AK32" s="3">
        <v>0</v>
      </c>
      <c r="AL32" s="3">
        <v>0</v>
      </c>
      <c r="AM32" s="3">
        <v>0</v>
      </c>
      <c r="AN32" s="3">
        <v>0</v>
      </c>
      <c r="AO32" s="3">
        <v>45744</v>
      </c>
      <c r="AP32" s="3">
        <v>45740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45737</v>
      </c>
      <c r="B33" s="14" t="s">
        <v>682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45748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197</v>
      </c>
      <c r="AA33" s="8">
        <v>8801.1</v>
      </c>
      <c r="AB33" s="8">
        <v>7616</v>
      </c>
      <c r="AC33" s="8">
        <v>1185.1000000000004</v>
      </c>
      <c r="AD33" s="8">
        <v>0</v>
      </c>
      <c r="AE33" s="8">
        <v>0</v>
      </c>
      <c r="AF33" s="8" t="s">
        <v>683</v>
      </c>
      <c r="AG33" s="1" t="s">
        <v>125</v>
      </c>
      <c r="AH33" s="1" t="s">
        <v>74</v>
      </c>
      <c r="AI33" s="1">
        <v>2</v>
      </c>
      <c r="AJ33" s="3">
        <v>45748</v>
      </c>
      <c r="AK33" s="3">
        <v>0</v>
      </c>
      <c r="AL33" s="3">
        <v>45739</v>
      </c>
      <c r="AM33" s="3">
        <v>45746</v>
      </c>
      <c r="AN33" s="3">
        <v>45747</v>
      </c>
      <c r="AO33" s="3">
        <v>45747</v>
      </c>
      <c r="AP33" s="3">
        <v>45743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89.266999111111147</v>
      </c>
    </row>
    <row r="34" spans="1:56" ht="28.5" customHeight="1" x14ac:dyDescent="0.45">
      <c r="A34" s="3">
        <v>45737</v>
      </c>
      <c r="B34" s="14" t="s">
        <v>682</v>
      </c>
      <c r="C34" s="9" t="s">
        <v>73</v>
      </c>
      <c r="D34" s="13" t="s">
        <v>239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45748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683</v>
      </c>
      <c r="AG34" s="1" t="s">
        <v>123</v>
      </c>
      <c r="AH34" s="1" t="s">
        <v>74</v>
      </c>
      <c r="AI34" s="1">
        <v>2</v>
      </c>
      <c r="AJ34" s="3">
        <v>45748</v>
      </c>
      <c r="AK34" s="3">
        <v>0</v>
      </c>
      <c r="AL34" s="3">
        <v>45739</v>
      </c>
      <c r="AM34" s="3">
        <v>45746</v>
      </c>
      <c r="AN34" s="3">
        <v>45747</v>
      </c>
      <c r="AO34" s="3">
        <v>45747</v>
      </c>
      <c r="AP34" s="3">
        <v>45743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45737</v>
      </c>
      <c r="B35" s="14" t="s">
        <v>682</v>
      </c>
      <c r="C35" s="9" t="s">
        <v>73</v>
      </c>
      <c r="D35" s="13" t="s">
        <v>232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197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683</v>
      </c>
      <c r="AG35" s="1" t="s">
        <v>123</v>
      </c>
      <c r="AH35" s="1" t="s">
        <v>74</v>
      </c>
      <c r="AI35" s="1">
        <v>2</v>
      </c>
      <c r="AJ35" s="3">
        <v>45748</v>
      </c>
      <c r="AK35" s="3">
        <v>0</v>
      </c>
      <c r="AL35" s="3">
        <v>45739</v>
      </c>
      <c r="AM35" s="3">
        <v>45746</v>
      </c>
      <c r="AN35" s="3">
        <v>45747</v>
      </c>
      <c r="AO35" s="3">
        <v>45747</v>
      </c>
      <c r="AP35" s="3">
        <v>45743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662.93796800000007</v>
      </c>
    </row>
    <row r="36" spans="1:56" ht="28.5" customHeight="1" x14ac:dyDescent="0.45">
      <c r="A36" s="3">
        <v>45737</v>
      </c>
      <c r="B36" s="14" t="s">
        <v>684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45750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197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45750</v>
      </c>
      <c r="AK36" s="3">
        <v>0</v>
      </c>
      <c r="AL36" s="3">
        <v>0</v>
      </c>
      <c r="AM36" s="3">
        <v>0</v>
      </c>
      <c r="AN36" s="3">
        <v>0</v>
      </c>
      <c r="AO36" s="3">
        <v>45749</v>
      </c>
      <c r="AP36" s="3">
        <v>45745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394.60593333333333</v>
      </c>
    </row>
    <row r="37" spans="1:56" ht="28.5" customHeight="1" x14ac:dyDescent="0.45">
      <c r="A37" s="3">
        <v>45737</v>
      </c>
      <c r="B37" s="14" t="s">
        <v>682</v>
      </c>
      <c r="C37" s="9" t="s">
        <v>73</v>
      </c>
      <c r="D37" s="13" t="s">
        <v>237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45750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685</v>
      </c>
      <c r="AG37" s="1" t="s">
        <v>123</v>
      </c>
      <c r="AH37" s="1" t="s">
        <v>74</v>
      </c>
      <c r="AI37" s="1">
        <v>2</v>
      </c>
      <c r="AJ37" s="3">
        <v>45750</v>
      </c>
      <c r="AK37" s="3">
        <v>0</v>
      </c>
      <c r="AL37" s="3">
        <v>45741</v>
      </c>
      <c r="AM37" s="3">
        <v>45748</v>
      </c>
      <c r="AN37" s="3">
        <v>45749</v>
      </c>
      <c r="AO37" s="3">
        <v>45749</v>
      </c>
      <c r="AP37" s="3">
        <v>45745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45737</v>
      </c>
      <c r="B38" s="14" t="s">
        <v>682</v>
      </c>
      <c r="C38" s="9" t="s">
        <v>73</v>
      </c>
      <c r="D38" s="13" t="s">
        <v>238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45750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685</v>
      </c>
      <c r="AG38" s="1" t="s">
        <v>123</v>
      </c>
      <c r="AH38" s="1" t="s">
        <v>74</v>
      </c>
      <c r="AI38" s="1">
        <v>2</v>
      </c>
      <c r="AJ38" s="3">
        <v>45750</v>
      </c>
      <c r="AK38" s="3">
        <v>0</v>
      </c>
      <c r="AL38" s="3">
        <v>45741</v>
      </c>
      <c r="AM38" s="3">
        <v>45748</v>
      </c>
      <c r="AN38" s="3">
        <v>45749</v>
      </c>
      <c r="AO38" s="3">
        <v>45749</v>
      </c>
      <c r="AP38" s="3">
        <v>45745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331.46898400000003</v>
      </c>
    </row>
    <row r="39" spans="1:56" ht="28.5" customHeight="1" x14ac:dyDescent="0.45">
      <c r="A39" s="3">
        <v>45737</v>
      </c>
      <c r="B39" s="14" t="s">
        <v>682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45750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685</v>
      </c>
      <c r="AG39" s="1" t="s">
        <v>123</v>
      </c>
      <c r="AH39" s="1" t="s">
        <v>74</v>
      </c>
      <c r="AI39" s="1">
        <v>2</v>
      </c>
      <c r="AJ39" s="3">
        <v>45750</v>
      </c>
      <c r="AK39" s="3">
        <v>0</v>
      </c>
      <c r="AL39" s="3">
        <v>45741</v>
      </c>
      <c r="AM39" s="3">
        <v>45748</v>
      </c>
      <c r="AN39" s="3">
        <v>45749</v>
      </c>
      <c r="AO39" s="3">
        <v>45749</v>
      </c>
      <c r="AP39" s="3">
        <v>45745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331.46898400000003</v>
      </c>
    </row>
    <row r="40" spans="1:56" ht="28.5" customHeight="1" x14ac:dyDescent="0.45">
      <c r="A40" s="3">
        <v>45737</v>
      </c>
      <c r="B40" s="14" t="s">
        <v>682</v>
      </c>
      <c r="C40" s="9" t="s">
        <v>73</v>
      </c>
      <c r="D40" s="13">
        <v>913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685</v>
      </c>
      <c r="AG40" s="1" t="s">
        <v>123</v>
      </c>
      <c r="AH40" s="1" t="s">
        <v>74</v>
      </c>
      <c r="AI40" s="1">
        <v>2</v>
      </c>
      <c r="AJ40" s="3">
        <v>45750</v>
      </c>
      <c r="AK40" s="3">
        <v>0</v>
      </c>
      <c r="AL40" s="3">
        <v>45741</v>
      </c>
      <c r="AM40" s="3">
        <v>45748</v>
      </c>
      <c r="AN40" s="3">
        <v>45749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331.46898400000003</v>
      </c>
    </row>
    <row r="41" spans="1:56" ht="28.5" customHeight="1" x14ac:dyDescent="0.45">
      <c r="A41" s="3">
        <v>45737</v>
      </c>
      <c r="B41" s="14" t="s">
        <v>682</v>
      </c>
      <c r="C41" s="9" t="s">
        <v>73</v>
      </c>
      <c r="D41" s="13" t="s">
        <v>194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197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686</v>
      </c>
      <c r="AG41" s="1" t="s">
        <v>125</v>
      </c>
      <c r="AH41" s="1" t="s">
        <v>74</v>
      </c>
      <c r="AI41" s="1">
        <v>2</v>
      </c>
      <c r="AJ41" s="3">
        <v>45752</v>
      </c>
      <c r="AK41" s="3">
        <v>0</v>
      </c>
      <c r="AL41" s="3">
        <v>45743</v>
      </c>
      <c r="AM41" s="3">
        <v>45750</v>
      </c>
      <c r="AN41" s="3">
        <v>45751</v>
      </c>
      <c r="AO41" s="3">
        <v>45751</v>
      </c>
      <c r="AP41" s="3">
        <v>45747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662.93796800000007</v>
      </c>
    </row>
    <row r="42" spans="1:56" ht="28.5" customHeight="1" x14ac:dyDescent="0.45">
      <c r="A42" s="3">
        <v>45737</v>
      </c>
      <c r="B42" s="14" t="s">
        <v>682</v>
      </c>
      <c r="C42" s="9" t="s">
        <v>73</v>
      </c>
      <c r="D42" s="13" t="s">
        <v>227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45752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686</v>
      </c>
      <c r="AG42" s="1" t="s">
        <v>125</v>
      </c>
      <c r="AH42" s="1" t="s">
        <v>74</v>
      </c>
      <c r="AI42" s="1">
        <v>2</v>
      </c>
      <c r="AJ42" s="3">
        <v>45752</v>
      </c>
      <c r="AK42" s="3">
        <v>0</v>
      </c>
      <c r="AL42" s="3">
        <v>45743</v>
      </c>
      <c r="AM42" s="3">
        <v>45750</v>
      </c>
      <c r="AN42" s="3">
        <v>45751</v>
      </c>
      <c r="AO42" s="3">
        <v>45751</v>
      </c>
      <c r="AP42" s="3">
        <v>45747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45737</v>
      </c>
      <c r="B43" s="14" t="s">
        <v>682</v>
      </c>
      <c r="C43" s="9" t="s">
        <v>73</v>
      </c>
      <c r="D43" s="13" t="s">
        <v>269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45752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686</v>
      </c>
      <c r="AG43" s="1" t="s">
        <v>61</v>
      </c>
      <c r="AH43" s="1" t="s">
        <v>74</v>
      </c>
      <c r="AI43" s="1">
        <v>2</v>
      </c>
      <c r="AJ43" s="3">
        <v>45752</v>
      </c>
      <c r="AK43" s="3">
        <v>0</v>
      </c>
      <c r="AL43" s="3">
        <v>45743</v>
      </c>
      <c r="AM43" s="3">
        <v>45750</v>
      </c>
      <c r="AN43" s="3">
        <v>45751</v>
      </c>
      <c r="AO43" s="3">
        <v>45751</v>
      </c>
      <c r="AP43" s="3">
        <v>45747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45737</v>
      </c>
      <c r="B44" s="14" t="s">
        <v>687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197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1325.8759360000001</v>
      </c>
    </row>
    <row r="45" spans="1:56" ht="28.5" customHeight="1" x14ac:dyDescent="0.45">
      <c r="A45" s="3">
        <v>45737</v>
      </c>
      <c r="B45" s="14" t="s">
        <v>688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197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45777</v>
      </c>
      <c r="U46" s="11">
        <v>485000</v>
      </c>
      <c r="V46" s="10">
        <v>0</v>
      </c>
      <c r="W46" s="10">
        <v>485000</v>
      </c>
      <c r="X46" s="10">
        <v>0</v>
      </c>
      <c r="Y46" s="10">
        <v>509250</v>
      </c>
      <c r="Z46" s="9" t="s">
        <v>197</v>
      </c>
      <c r="AA46" s="8">
        <v>426853.35</v>
      </c>
      <c r="AB46" s="8">
        <v>0</v>
      </c>
      <c r="AC46" s="8">
        <v>426853.35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32152.491448000001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197</v>
      </c>
      <c r="AA47" s="8">
        <v>554958.85071000003</v>
      </c>
      <c r="AB47" s="8">
        <v>38071.200710000005</v>
      </c>
      <c r="AC47" s="8">
        <v>516887.64999999997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199</v>
      </c>
      <c r="BD47" s="56">
        <v>0</v>
      </c>
    </row>
    <row r="48" spans="1:56" ht="28.5" customHeight="1" x14ac:dyDescent="0.45">
      <c r="A48" s="3">
        <v>45740</v>
      </c>
      <c r="B48" s="14" t="s">
        <v>714</v>
      </c>
      <c r="C48" s="9" t="s">
        <v>321</v>
      </c>
      <c r="D48" s="13" t="s">
        <v>689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166.06488593407997</v>
      </c>
      <c r="Q48" s="10">
        <v>0</v>
      </c>
      <c r="R48" s="10">
        <v>166.06488593407997</v>
      </c>
      <c r="S48" s="9" t="s">
        <v>133</v>
      </c>
      <c r="T48" s="12">
        <v>45756</v>
      </c>
      <c r="U48" s="11">
        <v>10000</v>
      </c>
      <c r="V48" s="10">
        <v>384</v>
      </c>
      <c r="W48" s="10">
        <v>9616</v>
      </c>
      <c r="X48" s="10">
        <v>0</v>
      </c>
      <c r="Y48" s="10">
        <v>10096.800000000001</v>
      </c>
      <c r="Z48" s="9" t="s">
        <v>323</v>
      </c>
      <c r="AA48" s="8">
        <v>7388.4536000000007</v>
      </c>
      <c r="AB48" s="8">
        <v>1520</v>
      </c>
      <c r="AC48" s="8">
        <v>5868.4536000000007</v>
      </c>
      <c r="AD48" s="8">
        <v>0</v>
      </c>
      <c r="AE48" s="8">
        <v>7388.4536000000007</v>
      </c>
      <c r="AF48" s="8" t="s">
        <v>302</v>
      </c>
      <c r="AG48" s="1" t="s">
        <v>123</v>
      </c>
      <c r="AH48" s="1" t="s">
        <v>68</v>
      </c>
      <c r="AI48" s="1">
        <v>4</v>
      </c>
      <c r="AJ48" s="3">
        <v>45756</v>
      </c>
      <c r="AK48" s="3">
        <v>45752</v>
      </c>
      <c r="AL48" s="3">
        <v>45746</v>
      </c>
      <c r="AM48" s="3">
        <v>45753</v>
      </c>
      <c r="AN48" s="3">
        <v>45754</v>
      </c>
      <c r="AO48" s="3">
        <v>45754</v>
      </c>
      <c r="AP48" s="3">
        <v>45751</v>
      </c>
      <c r="AQ48" s="3">
        <v>45755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396.44664320000027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323</v>
      </c>
      <c r="AA49" s="8">
        <v>7388.4536000000007</v>
      </c>
      <c r="AB49" s="8">
        <v>1520</v>
      </c>
      <c r="AC49" s="8">
        <v>5868.4536000000007</v>
      </c>
      <c r="AD49" s="8">
        <v>0</v>
      </c>
      <c r="AE49" s="8">
        <v>7388.4536000000007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324</v>
      </c>
      <c r="BD49" s="56">
        <v>0</v>
      </c>
    </row>
    <row r="50" spans="1:56" ht="28.5" customHeight="1" x14ac:dyDescent="0.45">
      <c r="A50" s="3">
        <v>45721</v>
      </c>
      <c r="B50" s="14" t="s">
        <v>522</v>
      </c>
      <c r="C50" s="9" t="s">
        <v>152</v>
      </c>
      <c r="D50" s="13" t="s">
        <v>493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240</v>
      </c>
      <c r="BD50" s="56">
        <v>0</v>
      </c>
    </row>
    <row r="51" spans="1:56" ht="28.5" customHeight="1" x14ac:dyDescent="0.45">
      <c r="A51" s="3">
        <v>45741</v>
      </c>
      <c r="B51" s="14" t="s">
        <v>138</v>
      </c>
      <c r="C51" s="9" t="s">
        <v>152</v>
      </c>
      <c r="D51" s="13" t="s">
        <v>717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45764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125</v>
      </c>
      <c r="AH51" s="1" t="s">
        <v>75</v>
      </c>
      <c r="AI51" s="1">
        <v>4</v>
      </c>
      <c r="AJ51" s="3">
        <v>45764</v>
      </c>
      <c r="AK51" s="3">
        <v>45760</v>
      </c>
      <c r="AL51" s="3">
        <v>45753</v>
      </c>
      <c r="AM51" s="3">
        <v>45761</v>
      </c>
      <c r="AN51" s="3">
        <v>45762</v>
      </c>
      <c r="AO51" s="3">
        <v>45763</v>
      </c>
      <c r="AP51" s="3">
        <v>45759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240</v>
      </c>
      <c r="BD51" s="56">
        <v>422.13987199999997</v>
      </c>
    </row>
    <row r="52" spans="1:56" ht="28.5" customHeight="1" x14ac:dyDescent="0.45">
      <c r="A52" s="3">
        <v>45741</v>
      </c>
      <c r="B52" s="14" t="s">
        <v>138</v>
      </c>
      <c r="C52" s="9" t="s">
        <v>152</v>
      </c>
      <c r="D52" s="13" t="s">
        <v>718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45764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125</v>
      </c>
      <c r="AH52" s="1" t="s">
        <v>75</v>
      </c>
      <c r="AI52" s="1">
        <v>4</v>
      </c>
      <c r="AJ52" s="3">
        <v>45764</v>
      </c>
      <c r="AK52" s="3">
        <v>45760</v>
      </c>
      <c r="AL52" s="3">
        <v>45753</v>
      </c>
      <c r="AM52" s="3">
        <v>45761</v>
      </c>
      <c r="AN52" s="3">
        <v>45762</v>
      </c>
      <c r="AO52" s="3">
        <v>45763</v>
      </c>
      <c r="AP52" s="3">
        <v>45759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240</v>
      </c>
      <c r="BD52" s="56">
        <v>422.13987199999997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14997.074399999998</v>
      </c>
      <c r="AB53" s="8">
        <v>4999.0247999999992</v>
      </c>
      <c r="AC53" s="8">
        <v>9998.0495999999985</v>
      </c>
      <c r="AD53" s="8">
        <v>0</v>
      </c>
      <c r="AE53" s="8">
        <v>14997.074399999998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241</v>
      </c>
      <c r="BD53" s="56">
        <v>0</v>
      </c>
    </row>
    <row r="54" spans="1:56" ht="28.5" customHeight="1" x14ac:dyDescent="0.45">
      <c r="A54" s="3" t="s">
        <v>146</v>
      </c>
      <c r="B54" s="14" t="s">
        <v>146</v>
      </c>
      <c r="C54" s="9" t="s">
        <v>196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45777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151</v>
      </c>
      <c r="AA54" s="8">
        <v>8801.1</v>
      </c>
      <c r="AB54" s="8">
        <v>8801.1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77</v>
      </c>
      <c r="AI54" s="1">
        <v>1</v>
      </c>
      <c r="AJ54" s="3">
        <v>45777</v>
      </c>
      <c r="AK54" s="3">
        <v>0</v>
      </c>
      <c r="AL54" s="3">
        <v>0</v>
      </c>
      <c r="AM54" s="3">
        <v>0</v>
      </c>
      <c r="AN54" s="3">
        <v>0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196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151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540.28975000000003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151</v>
      </c>
      <c r="AA56" s="8">
        <v>17602.2</v>
      </c>
      <c r="AB56" s="8">
        <v>8801.1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86</v>
      </c>
      <c r="D57" s="13" t="s">
        <v>59</v>
      </c>
      <c r="E57" s="9">
        <v>20</v>
      </c>
      <c r="F57" s="9">
        <v>38</v>
      </c>
      <c r="G57" s="9" t="s">
        <v>60</v>
      </c>
      <c r="H57" s="9">
        <v>0</v>
      </c>
      <c r="I57" s="9">
        <v>72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 t="s">
        <v>63</v>
      </c>
      <c r="U57" s="11">
        <v>50000</v>
      </c>
      <c r="V57" s="10">
        <v>0</v>
      </c>
      <c r="W57" s="10">
        <v>50000</v>
      </c>
      <c r="X57" s="10">
        <v>0</v>
      </c>
      <c r="Y57" s="10">
        <v>0</v>
      </c>
      <c r="Z57" s="9" t="s">
        <v>79</v>
      </c>
      <c r="AA57" s="8">
        <v>55181.5</v>
      </c>
      <c r="AB57" s="8">
        <v>14387</v>
      </c>
      <c r="AC57" s="8">
        <v>40794.5</v>
      </c>
      <c r="AD57" s="8">
        <v>0</v>
      </c>
      <c r="AE57" s="8">
        <v>0</v>
      </c>
      <c r="AF57" s="8">
        <v>0</v>
      </c>
      <c r="AG57" s="1" t="s">
        <v>124</v>
      </c>
      <c r="AH57" s="1" t="s">
        <v>77</v>
      </c>
      <c r="AI57" s="1">
        <v>1</v>
      </c>
      <c r="AJ57" s="3" t="s">
        <v>63</v>
      </c>
      <c r="AK57" s="3">
        <v>0</v>
      </c>
      <c r="AL57" s="3">
        <v>0</v>
      </c>
      <c r="AM57" s="3">
        <v>0</v>
      </c>
      <c r="AN57" s="3">
        <v>0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2937.2039999999997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55181.5</v>
      </c>
      <c r="AB58" s="8">
        <v>14387</v>
      </c>
      <c r="AC58" s="8">
        <v>40794.5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45">
      <c r="A59" s="3">
        <v>45727</v>
      </c>
      <c r="B59" s="14" t="s">
        <v>594</v>
      </c>
      <c r="C59" s="9" t="s">
        <v>557</v>
      </c>
      <c r="D59" s="13" t="s">
        <v>558</v>
      </c>
      <c r="E59" s="9">
        <v>20</v>
      </c>
      <c r="F59" s="9">
        <v>34</v>
      </c>
      <c r="G59" s="9" t="s">
        <v>60</v>
      </c>
      <c r="H59" s="9" t="s">
        <v>66</v>
      </c>
      <c r="I59" s="9">
        <v>90</v>
      </c>
      <c r="J59" s="9" t="s">
        <v>57</v>
      </c>
      <c r="K59" s="9">
        <v>5</v>
      </c>
      <c r="L59" s="9" t="s">
        <v>254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45747</v>
      </c>
      <c r="U59" s="11">
        <v>5000</v>
      </c>
      <c r="V59" s="10">
        <v>5446</v>
      </c>
      <c r="W59" s="10">
        <v>0</v>
      </c>
      <c r="X59" s="10">
        <v>5400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356</v>
      </c>
      <c r="AG59" s="1" t="s">
        <v>124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523</v>
      </c>
      <c r="C60" s="9" t="s">
        <v>152</v>
      </c>
      <c r="D60" s="13" t="s">
        <v>497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4960</v>
      </c>
      <c r="V60" s="10">
        <v>3989</v>
      </c>
      <c r="W60" s="10">
        <v>971</v>
      </c>
      <c r="X60" s="10">
        <v>10610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523</v>
      </c>
      <c r="C61" s="9" t="s">
        <v>152</v>
      </c>
      <c r="D61" s="13" t="s">
        <v>362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524</v>
      </c>
      <c r="C62" s="9" t="s">
        <v>152</v>
      </c>
      <c r="D62" s="13" t="s">
        <v>162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45743</v>
      </c>
      <c r="U62" s="11">
        <v>20000</v>
      </c>
      <c r="V62" s="10">
        <v>15120</v>
      </c>
      <c r="W62" s="10">
        <v>4880</v>
      </c>
      <c r="X62" s="10">
        <v>21200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45743</v>
      </c>
      <c r="AK62" s="3">
        <v>45739</v>
      </c>
      <c r="AL62" s="3">
        <v>45732</v>
      </c>
      <c r="AM62" s="3">
        <v>45740</v>
      </c>
      <c r="AN62" s="3">
        <v>45741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45729</v>
      </c>
      <c r="B63" s="14" t="s">
        <v>618</v>
      </c>
      <c r="C63" s="9" t="s">
        <v>300</v>
      </c>
      <c r="D63" s="13" t="s">
        <v>593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253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45743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3635</v>
      </c>
      <c r="AE63" s="8">
        <v>5166.1000000000004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45743</v>
      </c>
      <c r="AK63" s="3">
        <v>45739</v>
      </c>
      <c r="AL63" s="3">
        <v>45733</v>
      </c>
      <c r="AM63" s="3">
        <v>45740</v>
      </c>
      <c r="AN63" s="3">
        <v>45741</v>
      </c>
      <c r="AO63" s="3">
        <v>45741</v>
      </c>
      <c r="AP63" s="3">
        <v>45738</v>
      </c>
      <c r="AQ63" s="3">
        <v>45742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525</v>
      </c>
      <c r="C64" s="9" t="s">
        <v>152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45743</v>
      </c>
      <c r="U64" s="11">
        <v>10000</v>
      </c>
      <c r="V64" s="10">
        <v>10100</v>
      </c>
      <c r="W64" s="10">
        <v>0</v>
      </c>
      <c r="X64" s="10">
        <v>10599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45743</v>
      </c>
      <c r="AK64" s="3">
        <v>45739</v>
      </c>
      <c r="AL64" s="3">
        <v>45732</v>
      </c>
      <c r="AM64" s="3">
        <v>45740</v>
      </c>
      <c r="AN64" s="3">
        <v>45741</v>
      </c>
      <c r="AO64" s="3">
        <v>45742</v>
      </c>
      <c r="AP64" s="3">
        <v>45738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525</v>
      </c>
      <c r="C65" s="9" t="s">
        <v>152</v>
      </c>
      <c r="D65" s="13" t="s">
        <v>131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45743</v>
      </c>
      <c r="AK65" s="3">
        <v>45739</v>
      </c>
      <c r="AL65" s="3">
        <v>45732</v>
      </c>
      <c r="AM65" s="3">
        <v>45740</v>
      </c>
      <c r="AN65" s="3">
        <v>45741</v>
      </c>
      <c r="AO65" s="3">
        <v>45742</v>
      </c>
      <c r="AP65" s="3">
        <v>45738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45611</v>
      </c>
      <c r="B66" s="14" t="s">
        <v>251</v>
      </c>
      <c r="C66" s="9" t="s">
        <v>152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45743</v>
      </c>
      <c r="U66" s="11">
        <v>67</v>
      </c>
      <c r="V66" s="10">
        <v>0</v>
      </c>
      <c r="W66" s="10">
        <v>67</v>
      </c>
      <c r="X66" s="10">
        <v>0</v>
      </c>
      <c r="Y66" s="10">
        <v>70.350000000000009</v>
      </c>
      <c r="Z66" s="9" t="s">
        <v>81</v>
      </c>
      <c r="AA66" s="8">
        <v>70.199250000000006</v>
      </c>
      <c r="AB66" s="8">
        <v>70.199250000000006</v>
      </c>
      <c r="AC66" s="8">
        <v>0</v>
      </c>
      <c r="AD66" s="8">
        <v>0</v>
      </c>
      <c r="AE66" s="8">
        <v>70.199250000000006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45743</v>
      </c>
      <c r="AK66" s="3">
        <v>45739</v>
      </c>
      <c r="AL66" s="3">
        <v>45732</v>
      </c>
      <c r="AM66" s="3">
        <v>45740</v>
      </c>
      <c r="AN66" s="3">
        <v>45741</v>
      </c>
      <c r="AO66" s="3">
        <v>45742</v>
      </c>
      <c r="AP66" s="3">
        <v>45738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45721</v>
      </c>
      <c r="B67" s="14" t="s">
        <v>526</v>
      </c>
      <c r="C67" s="9" t="s">
        <v>152</v>
      </c>
      <c r="D67" s="13" t="s">
        <v>141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45744</v>
      </c>
      <c r="AK67" s="3">
        <v>45740</v>
      </c>
      <c r="AL67" s="3">
        <v>45733</v>
      </c>
      <c r="AM67" s="3">
        <v>45741</v>
      </c>
      <c r="AN67" s="3">
        <v>45742</v>
      </c>
      <c r="AO67" s="3">
        <v>45743</v>
      </c>
      <c r="AP67" s="3">
        <v>45739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246</v>
      </c>
      <c r="C68" s="9" t="s">
        <v>152</v>
      </c>
      <c r="D68" s="13" t="s">
        <v>141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45744</v>
      </c>
      <c r="U68" s="11">
        <v>1945</v>
      </c>
      <c r="V68" s="10">
        <v>0</v>
      </c>
      <c r="W68" s="10">
        <v>1945</v>
      </c>
      <c r="X68" s="10">
        <v>0</v>
      </c>
      <c r="Y68" s="10">
        <v>2042.25</v>
      </c>
      <c r="Z68" s="9" t="s">
        <v>81</v>
      </c>
      <c r="AA68" s="8">
        <v>2037.8737500000002</v>
      </c>
      <c r="AB68" s="8">
        <v>2037.8737500000002</v>
      </c>
      <c r="AC68" s="8">
        <v>0</v>
      </c>
      <c r="AD68" s="8">
        <v>0</v>
      </c>
      <c r="AE68" s="8">
        <v>2037.8737500000002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45744</v>
      </c>
      <c r="AK68" s="3">
        <v>45740</v>
      </c>
      <c r="AL68" s="3">
        <v>45733</v>
      </c>
      <c r="AM68" s="3">
        <v>45741</v>
      </c>
      <c r="AN68" s="3">
        <v>45742</v>
      </c>
      <c r="AO68" s="3">
        <v>45743</v>
      </c>
      <c r="AP68" s="3">
        <v>45739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522</v>
      </c>
      <c r="C69" s="9" t="s">
        <v>152</v>
      </c>
      <c r="D69" s="13" t="s">
        <v>363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10477.5</v>
      </c>
      <c r="AC69" s="8">
        <v>0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45744</v>
      </c>
      <c r="AK69" s="3">
        <v>45740</v>
      </c>
      <c r="AL69" s="3">
        <v>45733</v>
      </c>
      <c r="AM69" s="3">
        <v>45741</v>
      </c>
      <c r="AN69" s="3">
        <v>45742</v>
      </c>
      <c r="AO69" s="3">
        <v>45743</v>
      </c>
      <c r="AP69" s="3">
        <v>45739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374</v>
      </c>
      <c r="C70" s="9" t="s">
        <v>152</v>
      </c>
      <c r="D70" s="13" t="s">
        <v>363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45744</v>
      </c>
      <c r="U70" s="11">
        <v>940</v>
      </c>
      <c r="V70" s="10">
        <v>0</v>
      </c>
      <c r="W70" s="10">
        <v>940</v>
      </c>
      <c r="X70" s="10">
        <v>0</v>
      </c>
      <c r="Y70" s="10">
        <v>987</v>
      </c>
      <c r="Z70" s="9" t="s">
        <v>81</v>
      </c>
      <c r="AA70" s="8">
        <v>984.8850000000001</v>
      </c>
      <c r="AB70" s="8">
        <v>984.8850000000001</v>
      </c>
      <c r="AC70" s="8">
        <v>0</v>
      </c>
      <c r="AD70" s="8">
        <v>984.8850000000001</v>
      </c>
      <c r="AE70" s="8">
        <v>0</v>
      </c>
      <c r="AF70" s="8" t="s">
        <v>302</v>
      </c>
      <c r="AG70" s="1" t="s">
        <v>123</v>
      </c>
      <c r="AH70" s="1" t="s">
        <v>75</v>
      </c>
      <c r="AI70" s="1">
        <v>4</v>
      </c>
      <c r="AJ70" s="3">
        <v>45744</v>
      </c>
      <c r="AK70" s="3">
        <v>45740</v>
      </c>
      <c r="AL70" s="3">
        <v>45733</v>
      </c>
      <c r="AM70" s="3">
        <v>45741</v>
      </c>
      <c r="AN70" s="3">
        <v>45742</v>
      </c>
      <c r="AO70" s="3">
        <v>45743</v>
      </c>
      <c r="AP70" s="3">
        <v>45739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527</v>
      </c>
      <c r="C71" s="9" t="s">
        <v>152</v>
      </c>
      <c r="D71" s="13" t="s">
        <v>163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418</v>
      </c>
      <c r="W71" s="10">
        <v>4622</v>
      </c>
      <c r="X71" s="10">
        <v>0</v>
      </c>
      <c r="Y71" s="10">
        <v>4853.1000000000004</v>
      </c>
      <c r="Z71" s="9" t="s">
        <v>81</v>
      </c>
      <c r="AA71" s="8">
        <v>4842.7004999999999</v>
      </c>
      <c r="AB71" s="8">
        <v>4842.7004999999999</v>
      </c>
      <c r="AC71" s="8">
        <v>0</v>
      </c>
      <c r="AD71" s="8">
        <v>0</v>
      </c>
      <c r="AE71" s="8">
        <v>4842.7004999999999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45738</v>
      </c>
      <c r="B72" s="14" t="s">
        <v>690</v>
      </c>
      <c r="C72" s="9" t="s">
        <v>111</v>
      </c>
      <c r="D72" s="13" t="s">
        <v>691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45745</v>
      </c>
      <c r="AK72" s="3">
        <v>45741</v>
      </c>
      <c r="AL72" s="3">
        <v>45734</v>
      </c>
      <c r="AM72" s="3">
        <v>45742</v>
      </c>
      <c r="AN72" s="3">
        <v>45743</v>
      </c>
      <c r="AO72" s="3">
        <v>45744</v>
      </c>
      <c r="AP72" s="3">
        <v>45740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45738</v>
      </c>
      <c r="B73" s="14" t="s">
        <v>719</v>
      </c>
      <c r="C73" s="9" t="s">
        <v>111</v>
      </c>
      <c r="D73" s="13" t="s">
        <v>693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45745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45745</v>
      </c>
      <c r="AK73" s="3">
        <v>45741</v>
      </c>
      <c r="AL73" s="3">
        <v>45734</v>
      </c>
      <c r="AM73" s="3">
        <v>45742</v>
      </c>
      <c r="AN73" s="3">
        <v>45743</v>
      </c>
      <c r="AO73" s="3">
        <v>45744</v>
      </c>
      <c r="AP73" s="3">
        <v>45740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45720</v>
      </c>
      <c r="B74" s="14" t="s">
        <v>511</v>
      </c>
      <c r="C74" s="9" t="s">
        <v>111</v>
      </c>
      <c r="D74" s="13" t="s">
        <v>496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45747</v>
      </c>
      <c r="U74" s="11">
        <v>5000</v>
      </c>
      <c r="V74" s="10">
        <v>4703</v>
      </c>
      <c r="W74" s="10">
        <v>297</v>
      </c>
      <c r="X74" s="10">
        <v>5230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45706</v>
      </c>
      <c r="B75" s="14" t="s">
        <v>430</v>
      </c>
      <c r="C75" s="9" t="s">
        <v>111</v>
      </c>
      <c r="D75" s="13" t="s">
        <v>431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45747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45667</v>
      </c>
      <c r="B76" s="14" t="s">
        <v>344</v>
      </c>
      <c r="C76" s="9" t="s">
        <v>111</v>
      </c>
      <c r="D76" s="13" t="s">
        <v>338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45747</v>
      </c>
      <c r="U76" s="11">
        <v>2432</v>
      </c>
      <c r="V76" s="10">
        <v>2432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45747</v>
      </c>
      <c r="AK76" s="3">
        <v>45743</v>
      </c>
      <c r="AL76" s="3">
        <v>45736</v>
      </c>
      <c r="AM76" s="3">
        <v>45744</v>
      </c>
      <c r="AN76" s="3">
        <v>45745</v>
      </c>
      <c r="AO76" s="3">
        <v>45746</v>
      </c>
      <c r="AP76" s="3">
        <v>45742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45667</v>
      </c>
      <c r="B77" s="14" t="s">
        <v>346</v>
      </c>
      <c r="C77" s="9" t="s">
        <v>111</v>
      </c>
      <c r="D77" s="13" t="s">
        <v>340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45747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13243.56</v>
      </c>
      <c r="AB77" s="8">
        <v>0</v>
      </c>
      <c r="AC77" s="8">
        <v>13243.56</v>
      </c>
      <c r="AD77" s="8">
        <v>0</v>
      </c>
      <c r="AE77" s="8">
        <v>13243.56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1000.6245333333335</v>
      </c>
    </row>
    <row r="78" spans="1:56" ht="28.5" customHeight="1" x14ac:dyDescent="0.45">
      <c r="A78" s="3">
        <v>45721</v>
      </c>
      <c r="B78" s="14" t="s">
        <v>526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45748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0</v>
      </c>
      <c r="AC78" s="8">
        <v>20955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45748</v>
      </c>
      <c r="AK78" s="3">
        <v>45744</v>
      </c>
      <c r="AL78" s="3">
        <v>45737</v>
      </c>
      <c r="AM78" s="3">
        <v>45745</v>
      </c>
      <c r="AN78" s="3">
        <v>45746</v>
      </c>
      <c r="AO78" s="3">
        <v>45747</v>
      </c>
      <c r="AP78" s="3">
        <v>45743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1583.2666666666664</v>
      </c>
    </row>
    <row r="79" spans="1:56" ht="28.5" customHeight="1" x14ac:dyDescent="0.45">
      <c r="A79" s="3">
        <v>45674</v>
      </c>
      <c r="B79" s="14" t="s">
        <v>373</v>
      </c>
      <c r="C79" s="9" t="s">
        <v>152</v>
      </c>
      <c r="D79" s="13" t="s">
        <v>162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45748</v>
      </c>
      <c r="U79" s="11">
        <v>811</v>
      </c>
      <c r="V79" s="10">
        <v>0</v>
      </c>
      <c r="W79" s="10">
        <v>811</v>
      </c>
      <c r="X79" s="10">
        <v>0</v>
      </c>
      <c r="Y79" s="10">
        <v>851.55000000000007</v>
      </c>
      <c r="Z79" s="9" t="s">
        <v>81</v>
      </c>
      <c r="AA79" s="8">
        <v>849.72525000000007</v>
      </c>
      <c r="AB79" s="8">
        <v>849.72525000000007</v>
      </c>
      <c r="AC79" s="8">
        <v>0</v>
      </c>
      <c r="AD79" s="8">
        <v>849.72525000000007</v>
      </c>
      <c r="AE79" s="8">
        <v>0</v>
      </c>
      <c r="AF79" s="8" t="s">
        <v>302</v>
      </c>
      <c r="AG79" s="1" t="s">
        <v>122</v>
      </c>
      <c r="AH79" s="1" t="s">
        <v>75</v>
      </c>
      <c r="AI79" s="1">
        <v>4</v>
      </c>
      <c r="AJ79" s="3">
        <v>45748</v>
      </c>
      <c r="AK79" s="3">
        <v>45744</v>
      </c>
      <c r="AL79" s="3">
        <v>45737</v>
      </c>
      <c r="AM79" s="3">
        <v>45745</v>
      </c>
      <c r="AN79" s="3">
        <v>45746</v>
      </c>
      <c r="AO79" s="3">
        <v>45747</v>
      </c>
      <c r="AP79" s="3">
        <v>45743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524</v>
      </c>
      <c r="C80" s="9" t="s">
        <v>152</v>
      </c>
      <c r="D80" s="13" t="s">
        <v>162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254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45748</v>
      </c>
      <c r="AK80" s="3">
        <v>45744</v>
      </c>
      <c r="AL80" s="3">
        <v>45737</v>
      </c>
      <c r="AM80" s="3">
        <v>45745</v>
      </c>
      <c r="AN80" s="3">
        <v>45746</v>
      </c>
      <c r="AO80" s="3">
        <v>45747</v>
      </c>
      <c r="AP80" s="3">
        <v>45743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791.63333333333321</v>
      </c>
    </row>
    <row r="81" spans="1:56" ht="28.5" customHeight="1" x14ac:dyDescent="0.45">
      <c r="A81" s="3">
        <v>45721</v>
      </c>
      <c r="B81" s="14" t="s">
        <v>527</v>
      </c>
      <c r="C81" s="9" t="s">
        <v>152</v>
      </c>
      <c r="D81" s="13" t="s">
        <v>498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45748</v>
      </c>
      <c r="AK81" s="3">
        <v>45744</v>
      </c>
      <c r="AL81" s="3">
        <v>45737</v>
      </c>
      <c r="AM81" s="3">
        <v>45745</v>
      </c>
      <c r="AN81" s="3">
        <v>45746</v>
      </c>
      <c r="AO81" s="3">
        <v>45747</v>
      </c>
      <c r="AP81" s="3">
        <v>45743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398.98320000000001</v>
      </c>
    </row>
    <row r="82" spans="1:56" ht="28.5" customHeight="1" x14ac:dyDescent="0.45">
      <c r="A82" s="3">
        <v>45611</v>
      </c>
      <c r="B82" s="14" t="s">
        <v>248</v>
      </c>
      <c r="C82" s="9" t="s">
        <v>152</v>
      </c>
      <c r="D82" s="13" t="s">
        <v>498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45748</v>
      </c>
      <c r="U82" s="11">
        <v>640</v>
      </c>
      <c r="V82" s="10">
        <v>225</v>
      </c>
      <c r="W82" s="10">
        <v>415</v>
      </c>
      <c r="X82" s="10">
        <v>0</v>
      </c>
      <c r="Y82" s="10">
        <v>435.75</v>
      </c>
      <c r="Z82" s="9" t="s">
        <v>81</v>
      </c>
      <c r="AA82" s="8">
        <v>434.81625000000008</v>
      </c>
      <c r="AB82" s="8">
        <v>0</v>
      </c>
      <c r="AC82" s="8">
        <v>434.81625000000008</v>
      </c>
      <c r="AD82" s="8">
        <v>0</v>
      </c>
      <c r="AE82" s="8">
        <v>434.81625000000008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45748</v>
      </c>
      <c r="AK82" s="3">
        <v>45744</v>
      </c>
      <c r="AL82" s="3">
        <v>45737</v>
      </c>
      <c r="AM82" s="3">
        <v>45745</v>
      </c>
      <c r="AN82" s="3">
        <v>45746</v>
      </c>
      <c r="AO82" s="3">
        <v>45747</v>
      </c>
      <c r="AP82" s="3">
        <v>45743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32.852783333333335</v>
      </c>
    </row>
    <row r="83" spans="1:56" ht="28.5" customHeight="1" x14ac:dyDescent="0.45">
      <c r="A83" s="3">
        <v>45721</v>
      </c>
      <c r="B83" s="14" t="s">
        <v>528</v>
      </c>
      <c r="C83" s="9" t="s">
        <v>152</v>
      </c>
      <c r="D83" s="13" t="s">
        <v>421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45748</v>
      </c>
      <c r="U83" s="11">
        <v>10080</v>
      </c>
      <c r="V83" s="10">
        <v>0</v>
      </c>
      <c r="W83" s="10">
        <v>10080</v>
      </c>
      <c r="X83" s="10">
        <v>0</v>
      </c>
      <c r="Y83" s="10">
        <v>10584</v>
      </c>
      <c r="Z83" s="9" t="s">
        <v>81</v>
      </c>
      <c r="AA83" s="8">
        <v>10279.684800000001</v>
      </c>
      <c r="AB83" s="8">
        <v>0</v>
      </c>
      <c r="AC83" s="8">
        <v>10279.684800000001</v>
      </c>
      <c r="AD83" s="8">
        <v>0</v>
      </c>
      <c r="AE83" s="8">
        <v>10279.684800000001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45748</v>
      </c>
      <c r="AK83" s="3">
        <v>45744</v>
      </c>
      <c r="AL83" s="3">
        <v>45737</v>
      </c>
      <c r="AM83" s="3">
        <v>45745</v>
      </c>
      <c r="AN83" s="3">
        <v>45746</v>
      </c>
      <c r="AO83" s="3">
        <v>45747</v>
      </c>
      <c r="AP83" s="3">
        <v>45743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776.68729599999983</v>
      </c>
    </row>
    <row r="84" spans="1:56" ht="28.5" customHeight="1" x14ac:dyDescent="0.45">
      <c r="A84" s="3">
        <v>45738</v>
      </c>
      <c r="B84" s="14" t="s">
        <v>694</v>
      </c>
      <c r="C84" s="9" t="s">
        <v>111</v>
      </c>
      <c r="D84" s="13" t="s">
        <v>695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45751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45751</v>
      </c>
      <c r="AK84" s="3">
        <v>45747</v>
      </c>
      <c r="AL84" s="3">
        <v>45740</v>
      </c>
      <c r="AM84" s="3">
        <v>45748</v>
      </c>
      <c r="AN84" s="3">
        <v>45749</v>
      </c>
      <c r="AO84" s="3">
        <v>45750</v>
      </c>
      <c r="AP84" s="3">
        <v>45746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720</v>
      </c>
      <c r="C85" s="9" t="s">
        <v>111</v>
      </c>
      <c r="D85" s="13" t="s">
        <v>696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692</v>
      </c>
      <c r="C86" s="9" t="s">
        <v>111</v>
      </c>
      <c r="D86" s="13" t="s">
        <v>702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45741</v>
      </c>
      <c r="B87" s="14" t="s">
        <v>138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45741</v>
      </c>
      <c r="B88" s="14" t="s">
        <v>138</v>
      </c>
      <c r="C88" s="9" t="s">
        <v>111</v>
      </c>
      <c r="D88" s="13" t="s">
        <v>697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0</v>
      </c>
      <c r="AE88" s="8">
        <v>4414.5199999999995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138</v>
      </c>
      <c r="C89" s="9" t="s">
        <v>111</v>
      </c>
      <c r="D89" s="13" t="s">
        <v>698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633</v>
      </c>
      <c r="AC89" s="8">
        <v>3781.5199999999995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285.71484444444445</v>
      </c>
    </row>
    <row r="90" spans="1:56" ht="28.5" customHeight="1" x14ac:dyDescent="0.45">
      <c r="A90" s="3">
        <v>45741</v>
      </c>
      <c r="B90" s="14" t="s">
        <v>138</v>
      </c>
      <c r="C90" s="9" t="s">
        <v>111</v>
      </c>
      <c r="D90" s="13" t="s">
        <v>699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45765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45765</v>
      </c>
      <c r="AK90" s="3">
        <v>45761</v>
      </c>
      <c r="AL90" s="3">
        <v>45754</v>
      </c>
      <c r="AM90" s="3">
        <v>45762</v>
      </c>
      <c r="AN90" s="3">
        <v>45763</v>
      </c>
      <c r="AO90" s="3">
        <v>45764</v>
      </c>
      <c r="AP90" s="3">
        <v>45760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333.54151111111111</v>
      </c>
    </row>
    <row r="91" spans="1:56" ht="28.5" customHeight="1" x14ac:dyDescent="0.45">
      <c r="A91" s="3">
        <v>45734</v>
      </c>
      <c r="B91" s="14" t="s">
        <v>664</v>
      </c>
      <c r="C91" s="9" t="s">
        <v>155</v>
      </c>
      <c r="D91" s="13" t="s">
        <v>651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619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664</v>
      </c>
      <c r="C92" s="9" t="s">
        <v>155</v>
      </c>
      <c r="D92" s="13" t="s">
        <v>653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619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664</v>
      </c>
      <c r="C93" s="9" t="s">
        <v>155</v>
      </c>
      <c r="D93" s="13" t="s">
        <v>654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619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701</v>
      </c>
      <c r="C94" s="9" t="s">
        <v>155</v>
      </c>
      <c r="D94" s="13" t="s">
        <v>680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619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655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619</v>
      </c>
      <c r="AG95" s="1" t="s">
        <v>123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45740</v>
      </c>
      <c r="B96" s="14" t="s">
        <v>703</v>
      </c>
      <c r="C96" s="9" t="s">
        <v>80</v>
      </c>
      <c r="D96" s="13" t="s">
        <v>345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45738</v>
      </c>
      <c r="B97" s="14" t="s">
        <v>700</v>
      </c>
      <c r="C97" s="9" t="s">
        <v>111</v>
      </c>
      <c r="D97" s="13" t="s">
        <v>691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8.5" customHeight="1" x14ac:dyDescent="0.45">
      <c r="A98" s="3">
        <v>45740</v>
      </c>
      <c r="B98" s="14" t="s">
        <v>715</v>
      </c>
      <c r="C98" s="9" t="s">
        <v>80</v>
      </c>
      <c r="D98" s="13" t="s">
        <v>399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3227.07</v>
      </c>
      <c r="AB98" s="8">
        <v>0</v>
      </c>
      <c r="AC98" s="8">
        <v>3227.07</v>
      </c>
      <c r="AD98" s="8">
        <v>0</v>
      </c>
      <c r="AE98" s="8">
        <v>3227.07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243.82306666666665</v>
      </c>
    </row>
    <row r="99" spans="1:56" ht="28.5" customHeight="1" x14ac:dyDescent="0.45">
      <c r="A99" s="3" t="s">
        <v>146</v>
      </c>
      <c r="B99" s="14" t="s">
        <v>146</v>
      </c>
      <c r="C99" s="9" t="s">
        <v>152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45777</v>
      </c>
      <c r="U99" s="11">
        <v>140000</v>
      </c>
      <c r="V99" s="10">
        <v>0</v>
      </c>
      <c r="W99" s="10">
        <v>140000</v>
      </c>
      <c r="X99" s="10">
        <v>0</v>
      </c>
      <c r="Y99" s="10">
        <v>147000</v>
      </c>
      <c r="Z99" s="9" t="s">
        <v>81</v>
      </c>
      <c r="AA99" s="8">
        <v>146685</v>
      </c>
      <c r="AB99" s="8">
        <v>0</v>
      </c>
      <c r="AC99" s="8">
        <v>146685</v>
      </c>
      <c r="AD99" s="8">
        <v>0</v>
      </c>
      <c r="AE99" s="8">
        <v>146685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11082.866666666665</v>
      </c>
    </row>
    <row r="100" spans="1:56" ht="28.5" customHeight="1" x14ac:dyDescent="0.45">
      <c r="A100" s="3" t="s">
        <v>146</v>
      </c>
      <c r="B100" s="14" t="s">
        <v>146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45777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8.5" customHeight="1" x14ac:dyDescent="0.45">
      <c r="A101" s="3">
        <v>45705</v>
      </c>
      <c r="B101" s="14" t="s">
        <v>429</v>
      </c>
      <c r="C101" s="9" t="s">
        <v>152</v>
      </c>
      <c r="D101" s="13" t="s">
        <v>244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122</v>
      </c>
      <c r="V101" s="10">
        <v>0</v>
      </c>
      <c r="W101" s="10">
        <v>122</v>
      </c>
      <c r="X101" s="10">
        <v>11870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519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98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3250.9742222222226</v>
      </c>
    </row>
    <row r="103" spans="1:56" ht="28.5" customHeight="1" x14ac:dyDescent="0.45">
      <c r="A103" s="3">
        <v>45720</v>
      </c>
      <c r="B103" s="14" t="s">
        <v>512</v>
      </c>
      <c r="C103" s="9" t="s">
        <v>111</v>
      </c>
      <c r="D103" s="13" t="s">
        <v>494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513</v>
      </c>
      <c r="C104" s="9" t="s">
        <v>111</v>
      </c>
      <c r="D104" s="13" t="s">
        <v>495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45720</v>
      </c>
      <c r="B105" s="14" t="s">
        <v>511</v>
      </c>
      <c r="C105" s="9" t="s">
        <v>111</v>
      </c>
      <c r="D105" s="13" t="s">
        <v>496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45720</v>
      </c>
      <c r="B106" s="14" t="s">
        <v>514</v>
      </c>
      <c r="C106" s="9" t="s">
        <v>111</v>
      </c>
      <c r="D106" s="13" t="s">
        <v>499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45712</v>
      </c>
      <c r="B107" s="14" t="s">
        <v>456</v>
      </c>
      <c r="C107" s="9" t="s">
        <v>111</v>
      </c>
      <c r="D107" s="13" t="s">
        <v>127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45681</v>
      </c>
      <c r="B108" s="14" t="s">
        <v>381</v>
      </c>
      <c r="C108" s="9" t="s">
        <v>80</v>
      </c>
      <c r="D108" s="13" t="s">
        <v>378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262.82226666666674</v>
      </c>
    </row>
    <row r="109" spans="1:56" ht="28.5" customHeight="1" x14ac:dyDescent="0.45">
      <c r="A109" s="3">
        <v>45705</v>
      </c>
      <c r="B109" s="14" t="s">
        <v>428</v>
      </c>
      <c r="C109" s="9" t="s">
        <v>152</v>
      </c>
      <c r="D109" s="13" t="s">
        <v>210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254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855</v>
      </c>
      <c r="V109" s="10">
        <v>0</v>
      </c>
      <c r="W109" s="10">
        <v>855</v>
      </c>
      <c r="X109" s="10">
        <v>16440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453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45674</v>
      </c>
      <c r="B110" s="14" t="s">
        <v>375</v>
      </c>
      <c r="C110" s="9" t="s">
        <v>152</v>
      </c>
      <c r="D110" s="13" t="s">
        <v>365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452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247</v>
      </c>
      <c r="C111" s="9" t="s">
        <v>152</v>
      </c>
      <c r="D111" s="13" t="s">
        <v>161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2320</v>
      </c>
      <c r="V111" s="10">
        <v>0</v>
      </c>
      <c r="W111" s="10">
        <v>2320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250</v>
      </c>
      <c r="C112" s="9" t="s">
        <v>152</v>
      </c>
      <c r="D112" s="13" t="s">
        <v>243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249</v>
      </c>
      <c r="C113" s="9" t="s">
        <v>152</v>
      </c>
      <c r="D113" s="13" t="s">
        <v>228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45523</v>
      </c>
      <c r="B114" s="14" t="s">
        <v>206</v>
      </c>
      <c r="C114" s="9" t="s">
        <v>152</v>
      </c>
      <c r="D114" s="13" t="s">
        <v>204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206</v>
      </c>
      <c r="C115" s="9" t="s">
        <v>152</v>
      </c>
      <c r="D115" s="13" t="s">
        <v>205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45643</v>
      </c>
      <c r="B116" s="14" t="s">
        <v>288</v>
      </c>
      <c r="C116" s="9" t="s">
        <v>111</v>
      </c>
      <c r="D116" s="13" t="s">
        <v>289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4000</v>
      </c>
      <c r="V116" s="10">
        <v>3712</v>
      </c>
      <c r="W116" s="10">
        <v>288</v>
      </c>
      <c r="X116" s="10">
        <v>4300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142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45720</v>
      </c>
      <c r="B117" s="14" t="s">
        <v>138</v>
      </c>
      <c r="C117" s="9" t="s">
        <v>111</v>
      </c>
      <c r="D117" s="13" t="s">
        <v>291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339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45628</v>
      </c>
      <c r="B119" s="14" t="s">
        <v>261</v>
      </c>
      <c r="C119" s="9" t="s">
        <v>111</v>
      </c>
      <c r="D119" s="13" t="s">
        <v>262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2600</v>
      </c>
      <c r="W119" s="10">
        <v>0</v>
      </c>
      <c r="X119" s="10">
        <v>2800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45541</v>
      </c>
      <c r="B120" s="14" t="s">
        <v>212</v>
      </c>
      <c r="C120" s="9" t="s">
        <v>111</v>
      </c>
      <c r="D120" s="13" t="s">
        <v>213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219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353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45548</v>
      </c>
      <c r="B121" s="14" t="s">
        <v>216</v>
      </c>
      <c r="C121" s="9" t="s">
        <v>111</v>
      </c>
      <c r="D121" s="13" t="s">
        <v>215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2364</v>
      </c>
      <c r="W121" s="10">
        <v>136</v>
      </c>
      <c r="X121" s="10">
        <v>5500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45581</v>
      </c>
      <c r="B122" s="14" t="s">
        <v>223</v>
      </c>
      <c r="C122" s="9" t="s">
        <v>111</v>
      </c>
      <c r="D122" s="13" t="s">
        <v>224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441463.73480000009</v>
      </c>
      <c r="AB123" s="8">
        <v>75901.613750000019</v>
      </c>
      <c r="AC123" s="8">
        <v>365562.12105000007</v>
      </c>
      <c r="AD123" s="8">
        <v>5469.6102500000006</v>
      </c>
      <c r="AE123" s="8">
        <v>435994.12455000018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45721</v>
      </c>
      <c r="B124" s="14" t="s">
        <v>520</v>
      </c>
      <c r="C124" s="9" t="s">
        <v>73</v>
      </c>
      <c r="D124" s="13" t="s">
        <v>233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157</v>
      </c>
      <c r="T124" s="12">
        <v>45743</v>
      </c>
      <c r="U124" s="11">
        <v>10000</v>
      </c>
      <c r="V124" s="10">
        <v>9348</v>
      </c>
      <c r="W124" s="10">
        <v>652</v>
      </c>
      <c r="X124" s="10">
        <v>10762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74</v>
      </c>
      <c r="AI124" s="1">
        <v>2</v>
      </c>
      <c r="AJ124" s="3">
        <v>45743</v>
      </c>
      <c r="AK124" s="3">
        <v>0</v>
      </c>
      <c r="AL124" s="3">
        <v>45734</v>
      </c>
      <c r="AM124" s="3">
        <v>45741</v>
      </c>
      <c r="AN124" s="3">
        <v>45742</v>
      </c>
      <c r="AO124" s="3">
        <v>45742</v>
      </c>
      <c r="AP124" s="3">
        <v>45738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45714</v>
      </c>
      <c r="B125" s="14" t="s">
        <v>468</v>
      </c>
      <c r="C125" s="9" t="s">
        <v>86</v>
      </c>
      <c r="D125" s="13" t="s">
        <v>386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334</v>
      </c>
      <c r="T125" s="12">
        <v>45743</v>
      </c>
      <c r="U125" s="11">
        <v>50000</v>
      </c>
      <c r="V125" s="10">
        <v>0</v>
      </c>
      <c r="W125" s="10">
        <v>50000</v>
      </c>
      <c r="X125" s="10">
        <v>10180</v>
      </c>
      <c r="Y125" s="10">
        <v>41811</v>
      </c>
      <c r="Z125" s="9" t="s">
        <v>82</v>
      </c>
      <c r="AA125" s="8">
        <v>44975.674590000002</v>
      </c>
      <c r="AB125" s="8">
        <v>44975.674590000002</v>
      </c>
      <c r="AC125" s="8">
        <v>0</v>
      </c>
      <c r="AD125" s="8">
        <v>0</v>
      </c>
      <c r="AE125" s="8">
        <v>0</v>
      </c>
      <c r="AF125" s="8" t="s">
        <v>439</v>
      </c>
      <c r="AG125" s="1" t="s">
        <v>123</v>
      </c>
      <c r="AH125" s="1" t="s">
        <v>74</v>
      </c>
      <c r="AI125" s="1">
        <v>2</v>
      </c>
      <c r="AJ125" s="3">
        <v>45743</v>
      </c>
      <c r="AK125" s="3">
        <v>0</v>
      </c>
      <c r="AL125" s="3">
        <v>45734</v>
      </c>
      <c r="AM125" s="3">
        <v>45741</v>
      </c>
      <c r="AN125" s="3">
        <v>45742</v>
      </c>
      <c r="AO125" s="3">
        <v>45742</v>
      </c>
      <c r="AP125" s="3">
        <v>45738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598</v>
      </c>
      <c r="C126" s="9" t="s">
        <v>86</v>
      </c>
      <c r="D126" s="13" t="s">
        <v>327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234</v>
      </c>
      <c r="T126" s="12">
        <v>45744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443</v>
      </c>
      <c r="AG126" s="1" t="s">
        <v>123</v>
      </c>
      <c r="AH126" s="1" t="s">
        <v>74</v>
      </c>
      <c r="AI126" s="1">
        <v>2</v>
      </c>
      <c r="AJ126" s="3">
        <v>45744</v>
      </c>
      <c r="AK126" s="3">
        <v>0</v>
      </c>
      <c r="AL126" s="3">
        <v>45735</v>
      </c>
      <c r="AM126" s="3">
        <v>45742</v>
      </c>
      <c r="AN126" s="3">
        <v>45743</v>
      </c>
      <c r="AO126" s="3">
        <v>45743</v>
      </c>
      <c r="AP126" s="3">
        <v>45739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45720</v>
      </c>
      <c r="B127" s="14" t="s">
        <v>515</v>
      </c>
      <c r="C127" s="9" t="s">
        <v>86</v>
      </c>
      <c r="D127" s="13" t="s">
        <v>410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234</v>
      </c>
      <c r="T127" s="12">
        <v>45743</v>
      </c>
      <c r="U127" s="11">
        <v>25000</v>
      </c>
      <c r="V127" s="10">
        <v>0</v>
      </c>
      <c r="W127" s="10">
        <v>25000</v>
      </c>
      <c r="X127" s="10">
        <v>0</v>
      </c>
      <c r="Y127" s="10">
        <v>26250</v>
      </c>
      <c r="Z127" s="9" t="s">
        <v>82</v>
      </c>
      <c r="AA127" s="8">
        <v>26892.250000000004</v>
      </c>
      <c r="AB127" s="8">
        <v>26892.250000000004</v>
      </c>
      <c r="AC127" s="8">
        <v>0</v>
      </c>
      <c r="AD127" s="8">
        <v>0</v>
      </c>
      <c r="AE127" s="8">
        <v>0</v>
      </c>
      <c r="AF127" s="8" t="s">
        <v>439</v>
      </c>
      <c r="AG127" s="1" t="s">
        <v>123</v>
      </c>
      <c r="AH127" s="1" t="s">
        <v>74</v>
      </c>
      <c r="AI127" s="1">
        <v>2</v>
      </c>
      <c r="AJ127" s="3">
        <v>45743</v>
      </c>
      <c r="AK127" s="3">
        <v>0</v>
      </c>
      <c r="AL127" s="3">
        <v>45734</v>
      </c>
      <c r="AM127" s="3">
        <v>45741</v>
      </c>
      <c r="AN127" s="3">
        <v>45742</v>
      </c>
      <c r="AO127" s="3">
        <v>45742</v>
      </c>
      <c r="AP127" s="3">
        <v>45738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45721</v>
      </c>
      <c r="B128" s="14" t="s">
        <v>531</v>
      </c>
      <c r="C128" s="9" t="s">
        <v>152</v>
      </c>
      <c r="D128" s="13" t="s">
        <v>500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45744</v>
      </c>
      <c r="U128" s="11">
        <v>20503</v>
      </c>
      <c r="V128" s="10">
        <v>0</v>
      </c>
      <c r="W128" s="10">
        <v>20503</v>
      </c>
      <c r="X128" s="10">
        <v>0</v>
      </c>
      <c r="Y128" s="10">
        <v>21528.15</v>
      </c>
      <c r="Z128" s="9" t="s">
        <v>82</v>
      </c>
      <c r="AA128" s="8">
        <v>21482.018250000005</v>
      </c>
      <c r="AB128" s="8">
        <v>0</v>
      </c>
      <c r="AC128" s="8">
        <v>21482.018250000005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45744</v>
      </c>
      <c r="AK128" s="3">
        <v>0</v>
      </c>
      <c r="AL128" s="3">
        <v>45735</v>
      </c>
      <c r="AM128" s="3">
        <v>45742</v>
      </c>
      <c r="AN128" s="3">
        <v>45743</v>
      </c>
      <c r="AO128" s="3">
        <v>45743</v>
      </c>
      <c r="AP128" s="3">
        <v>45739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1642.1809506666671</v>
      </c>
    </row>
    <row r="129" spans="1:56" ht="28.5" customHeight="1" x14ac:dyDescent="0.45">
      <c r="A129" s="3">
        <v>45724</v>
      </c>
      <c r="B129" s="14" t="s">
        <v>599</v>
      </c>
      <c r="C129" s="9" t="s">
        <v>86</v>
      </c>
      <c r="D129" s="13" t="s">
        <v>535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234</v>
      </c>
      <c r="T129" s="12">
        <v>45744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82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443</v>
      </c>
      <c r="AG129" s="1" t="s">
        <v>123</v>
      </c>
      <c r="AH129" s="1" t="s">
        <v>74</v>
      </c>
      <c r="AI129" s="1">
        <v>2</v>
      </c>
      <c r="AJ129" s="3">
        <v>45744</v>
      </c>
      <c r="AK129" s="3">
        <v>0</v>
      </c>
      <c r="AL129" s="3">
        <v>45735</v>
      </c>
      <c r="AM129" s="3">
        <v>45742</v>
      </c>
      <c r="AN129" s="3">
        <v>45743</v>
      </c>
      <c r="AO129" s="3">
        <v>45743</v>
      </c>
      <c r="AP129" s="3">
        <v>45739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575.61367111111122</v>
      </c>
    </row>
    <row r="130" spans="1:56" ht="28.5" customHeight="1" x14ac:dyDescent="0.45">
      <c r="A130" s="3">
        <v>45724</v>
      </c>
      <c r="B130" s="14" t="s">
        <v>599</v>
      </c>
      <c r="C130" s="9" t="s">
        <v>86</v>
      </c>
      <c r="D130" s="13" t="s">
        <v>536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234</v>
      </c>
      <c r="T130" s="12">
        <v>45744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443</v>
      </c>
      <c r="AG130" s="1" t="s">
        <v>123</v>
      </c>
      <c r="AH130" s="1" t="s">
        <v>74</v>
      </c>
      <c r="AI130" s="1">
        <v>2</v>
      </c>
      <c r="AJ130" s="3">
        <v>45744</v>
      </c>
      <c r="AK130" s="3">
        <v>0</v>
      </c>
      <c r="AL130" s="3">
        <v>45735</v>
      </c>
      <c r="AM130" s="3">
        <v>45742</v>
      </c>
      <c r="AN130" s="3">
        <v>45743</v>
      </c>
      <c r="AO130" s="3">
        <v>45743</v>
      </c>
      <c r="AP130" s="3">
        <v>45739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8.5" customHeight="1" x14ac:dyDescent="0.45">
      <c r="A131" s="3">
        <v>45721</v>
      </c>
      <c r="B131" s="14" t="s">
        <v>529</v>
      </c>
      <c r="C131" s="9" t="s">
        <v>152</v>
      </c>
      <c r="D131" s="13" t="s">
        <v>296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45747</v>
      </c>
      <c r="U131" s="11">
        <v>10080</v>
      </c>
      <c r="V131" s="10">
        <v>0</v>
      </c>
      <c r="W131" s="10">
        <v>10080</v>
      </c>
      <c r="X131" s="10">
        <v>0</v>
      </c>
      <c r="Y131" s="10">
        <v>10584</v>
      </c>
      <c r="Z131" s="9" t="s">
        <v>82</v>
      </c>
      <c r="AA131" s="8">
        <v>10561.320000000002</v>
      </c>
      <c r="AB131" s="8">
        <v>0</v>
      </c>
      <c r="AC131" s="8">
        <v>10561.320000000002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807.35424000000012</v>
      </c>
    </row>
    <row r="132" spans="1:56" ht="28.5" customHeight="1" x14ac:dyDescent="0.45">
      <c r="A132" s="3">
        <v>45721</v>
      </c>
      <c r="B132" s="14" t="s">
        <v>530</v>
      </c>
      <c r="C132" s="9" t="s">
        <v>152</v>
      </c>
      <c r="D132" s="13" t="s">
        <v>292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45747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82</v>
      </c>
      <c r="AA132" s="8">
        <v>10561.320000000002</v>
      </c>
      <c r="AB132" s="8">
        <v>0</v>
      </c>
      <c r="AC132" s="8">
        <v>10561.320000000002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45747</v>
      </c>
      <c r="AK132" s="3">
        <v>0</v>
      </c>
      <c r="AL132" s="3">
        <v>45738</v>
      </c>
      <c r="AM132" s="3">
        <v>45745</v>
      </c>
      <c r="AN132" s="3">
        <v>45746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807.35424000000012</v>
      </c>
    </row>
    <row r="133" spans="1:56" ht="28.5" customHeight="1" x14ac:dyDescent="0.45">
      <c r="A133" s="3">
        <v>45724</v>
      </c>
      <c r="B133" s="14" t="s">
        <v>600</v>
      </c>
      <c r="C133" s="9" t="s">
        <v>86</v>
      </c>
      <c r="D133" s="13" t="s">
        <v>537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45747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443</v>
      </c>
      <c r="AG133" s="1" t="s">
        <v>123</v>
      </c>
      <c r="AH133" s="1" t="s">
        <v>74</v>
      </c>
      <c r="AI133" s="1">
        <v>2</v>
      </c>
      <c r="AJ133" s="3">
        <v>45747</v>
      </c>
      <c r="AK133" s="3">
        <v>0</v>
      </c>
      <c r="AL133" s="3">
        <v>45738</v>
      </c>
      <c r="AM133" s="3">
        <v>45745</v>
      </c>
      <c r="AN133" s="3">
        <v>45746</v>
      </c>
      <c r="AO133" s="3">
        <v>45746</v>
      </c>
      <c r="AP133" s="3">
        <v>45742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600</v>
      </c>
      <c r="C134" s="9" t="s">
        <v>86</v>
      </c>
      <c r="D134" s="13" t="s">
        <v>271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45747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443</v>
      </c>
      <c r="AG134" s="1" t="s">
        <v>123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45724</v>
      </c>
      <c r="B135" s="14" t="s">
        <v>600</v>
      </c>
      <c r="C135" s="9" t="s">
        <v>86</v>
      </c>
      <c r="D135" s="13" t="s">
        <v>538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45747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443</v>
      </c>
      <c r="AG135" s="1" t="s">
        <v>123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45724</v>
      </c>
      <c r="B136" s="14" t="s">
        <v>601</v>
      </c>
      <c r="C136" s="9" t="s">
        <v>86</v>
      </c>
      <c r="D136" s="13" t="s">
        <v>270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45747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443</v>
      </c>
      <c r="AG136" s="1" t="s">
        <v>123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45722</v>
      </c>
      <c r="B137" s="14" t="s">
        <v>539</v>
      </c>
      <c r="C137" s="9" t="s">
        <v>86</v>
      </c>
      <c r="D137" s="13" t="s">
        <v>326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45747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443</v>
      </c>
      <c r="AG137" s="1" t="s">
        <v>123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561</v>
      </c>
      <c r="C138" s="9" t="s">
        <v>86</v>
      </c>
      <c r="D138" s="13" t="s">
        <v>442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45747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443</v>
      </c>
      <c r="AG138" s="1" t="s">
        <v>123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602</v>
      </c>
      <c r="C139" s="9" t="s">
        <v>86</v>
      </c>
      <c r="D139" s="13" t="s">
        <v>333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334</v>
      </c>
      <c r="T139" s="12">
        <v>45748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301</v>
      </c>
      <c r="AG139" s="1" t="s">
        <v>123</v>
      </c>
      <c r="AH139" s="1" t="s">
        <v>74</v>
      </c>
      <c r="AI139" s="1">
        <v>2</v>
      </c>
      <c r="AJ139" s="3">
        <v>45748</v>
      </c>
      <c r="AK139" s="3">
        <v>0</v>
      </c>
      <c r="AL139" s="3">
        <v>45739</v>
      </c>
      <c r="AM139" s="3">
        <v>45746</v>
      </c>
      <c r="AN139" s="3">
        <v>45747</v>
      </c>
      <c r="AO139" s="3">
        <v>45747</v>
      </c>
      <c r="AP139" s="3">
        <v>45743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45731</v>
      </c>
      <c r="B140" s="14" t="s">
        <v>666</v>
      </c>
      <c r="C140" s="9" t="s">
        <v>86</v>
      </c>
      <c r="D140" s="13" t="s">
        <v>624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234</v>
      </c>
      <c r="T140" s="12">
        <v>45749</v>
      </c>
      <c r="U140" s="11">
        <v>15000</v>
      </c>
      <c r="V140" s="10">
        <v>0</v>
      </c>
      <c r="W140" s="10">
        <v>15000</v>
      </c>
      <c r="X140" s="10">
        <v>0</v>
      </c>
      <c r="Y140" s="10">
        <v>15750</v>
      </c>
      <c r="Z140" s="9" t="s">
        <v>82</v>
      </c>
      <c r="AA140" s="8">
        <v>16135.350000000002</v>
      </c>
      <c r="AB140" s="8">
        <v>0</v>
      </c>
      <c r="AC140" s="8">
        <v>16135.350000000002</v>
      </c>
      <c r="AD140" s="8">
        <v>0</v>
      </c>
      <c r="AE140" s="8">
        <v>0</v>
      </c>
      <c r="AF140" s="8" t="s">
        <v>245</v>
      </c>
      <c r="AG140" s="1" t="s">
        <v>123</v>
      </c>
      <c r="AH140" s="1" t="s">
        <v>74</v>
      </c>
      <c r="AI140" s="1">
        <v>2</v>
      </c>
      <c r="AJ140" s="3">
        <v>45749</v>
      </c>
      <c r="AK140" s="3">
        <v>0</v>
      </c>
      <c r="AL140" s="3">
        <v>45740</v>
      </c>
      <c r="AM140" s="3">
        <v>45747</v>
      </c>
      <c r="AN140" s="3">
        <v>45748</v>
      </c>
      <c r="AO140" s="3">
        <v>45748</v>
      </c>
      <c r="AP140" s="3">
        <v>45744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1233.4578666666669</v>
      </c>
    </row>
    <row r="141" spans="1:56" ht="28.5" customHeight="1" x14ac:dyDescent="0.45">
      <c r="A141" s="3">
        <v>45731</v>
      </c>
      <c r="B141" s="14" t="s">
        <v>667</v>
      </c>
      <c r="C141" s="9" t="s">
        <v>86</v>
      </c>
      <c r="D141" s="13" t="s">
        <v>628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234</v>
      </c>
      <c r="T141" s="12">
        <v>45749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245</v>
      </c>
      <c r="AG141" s="1" t="s">
        <v>123</v>
      </c>
      <c r="AH141" s="1" t="s">
        <v>74</v>
      </c>
      <c r="AI141" s="1">
        <v>2</v>
      </c>
      <c r="AJ141" s="3">
        <v>45749</v>
      </c>
      <c r="AK141" s="3">
        <v>0</v>
      </c>
      <c r="AL141" s="3">
        <v>45740</v>
      </c>
      <c r="AM141" s="3">
        <v>45747</v>
      </c>
      <c r="AN141" s="3">
        <v>45748</v>
      </c>
      <c r="AO141" s="3">
        <v>45748</v>
      </c>
      <c r="AP141" s="3">
        <v>45744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667</v>
      </c>
      <c r="C142" s="9" t="s">
        <v>86</v>
      </c>
      <c r="D142" s="13" t="s">
        <v>629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234</v>
      </c>
      <c r="T142" s="12">
        <v>45749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245</v>
      </c>
      <c r="AG142" s="1" t="s">
        <v>123</v>
      </c>
      <c r="AH142" s="1" t="s">
        <v>74</v>
      </c>
      <c r="AI142" s="1">
        <v>2</v>
      </c>
      <c r="AJ142" s="3">
        <v>45749</v>
      </c>
      <c r="AK142" s="3">
        <v>0</v>
      </c>
      <c r="AL142" s="3">
        <v>45740</v>
      </c>
      <c r="AM142" s="3">
        <v>45747</v>
      </c>
      <c r="AN142" s="3">
        <v>45748</v>
      </c>
      <c r="AO142" s="3">
        <v>45748</v>
      </c>
      <c r="AP142" s="3">
        <v>45744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668</v>
      </c>
      <c r="C143" s="9" t="s">
        <v>86</v>
      </c>
      <c r="D143" s="13" t="s">
        <v>630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45749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245</v>
      </c>
      <c r="AG143" s="1" t="s">
        <v>123</v>
      </c>
      <c r="AH143" s="1" t="s">
        <v>74</v>
      </c>
      <c r="AI143" s="1">
        <v>2</v>
      </c>
      <c r="AJ143" s="3">
        <v>45749</v>
      </c>
      <c r="AK143" s="3">
        <v>0</v>
      </c>
      <c r="AL143" s="3">
        <v>45740</v>
      </c>
      <c r="AM143" s="3">
        <v>45747</v>
      </c>
      <c r="AN143" s="3">
        <v>45748</v>
      </c>
      <c r="AO143" s="3">
        <v>45748</v>
      </c>
      <c r="AP143" s="3">
        <v>45744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45724</v>
      </c>
      <c r="B144" s="14" t="s">
        <v>602</v>
      </c>
      <c r="C144" s="9" t="s">
        <v>86</v>
      </c>
      <c r="D144" s="13" t="s">
        <v>536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334</v>
      </c>
      <c r="T144" s="12">
        <v>45750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301</v>
      </c>
      <c r="AG144" s="1" t="s">
        <v>123</v>
      </c>
      <c r="AH144" s="1" t="s">
        <v>74</v>
      </c>
      <c r="AI144" s="1">
        <v>2</v>
      </c>
      <c r="AJ144" s="3">
        <v>45750</v>
      </c>
      <c r="AK144" s="3">
        <v>0</v>
      </c>
      <c r="AL144" s="3">
        <v>45741</v>
      </c>
      <c r="AM144" s="3">
        <v>45748</v>
      </c>
      <c r="AN144" s="3">
        <v>45749</v>
      </c>
      <c r="AO144" s="3">
        <v>45749</v>
      </c>
      <c r="AP144" s="3">
        <v>45745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45722</v>
      </c>
      <c r="B145" s="14" t="s">
        <v>540</v>
      </c>
      <c r="C145" s="9" t="s">
        <v>86</v>
      </c>
      <c r="D145" s="13" t="s">
        <v>326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45750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82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0</v>
      </c>
      <c r="AF145" s="8" t="s">
        <v>443</v>
      </c>
      <c r="AG145" s="1" t="s">
        <v>123</v>
      </c>
      <c r="AH145" s="1" t="s">
        <v>74</v>
      </c>
      <c r="AI145" s="1">
        <v>2</v>
      </c>
      <c r="AJ145" s="3">
        <v>45750</v>
      </c>
      <c r="AK145" s="3">
        <v>0</v>
      </c>
      <c r="AL145" s="3">
        <v>45741</v>
      </c>
      <c r="AM145" s="3">
        <v>45748</v>
      </c>
      <c r="AN145" s="3">
        <v>45749</v>
      </c>
      <c r="AO145" s="3">
        <v>45749</v>
      </c>
      <c r="AP145" s="3">
        <v>45745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3289.220977777778</v>
      </c>
    </row>
    <row r="146" spans="1:56" ht="28.5" customHeight="1" x14ac:dyDescent="0.45">
      <c r="A146" s="3">
        <v>45731</v>
      </c>
      <c r="B146" s="14" t="s">
        <v>669</v>
      </c>
      <c r="C146" s="9" t="s">
        <v>86</v>
      </c>
      <c r="D146" s="13" t="s">
        <v>626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45751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245</v>
      </c>
      <c r="AG146" s="1" t="s">
        <v>123</v>
      </c>
      <c r="AH146" s="1" t="s">
        <v>74</v>
      </c>
      <c r="AI146" s="1">
        <v>2</v>
      </c>
      <c r="AJ146" s="3">
        <v>45751</v>
      </c>
      <c r="AK146" s="3">
        <v>0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670</v>
      </c>
      <c r="C147" s="9" t="s">
        <v>86</v>
      </c>
      <c r="D147" s="13" t="s">
        <v>632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45751</v>
      </c>
      <c r="U147" s="11">
        <v>15000</v>
      </c>
      <c r="V147" s="10">
        <v>0</v>
      </c>
      <c r="W147" s="10">
        <v>15000</v>
      </c>
      <c r="X147" s="10">
        <v>0</v>
      </c>
      <c r="Y147" s="10">
        <v>15750</v>
      </c>
      <c r="Z147" s="9" t="s">
        <v>82</v>
      </c>
      <c r="AA147" s="8">
        <v>16135.350000000002</v>
      </c>
      <c r="AB147" s="8">
        <v>0</v>
      </c>
      <c r="AC147" s="8">
        <v>16135.350000000002</v>
      </c>
      <c r="AD147" s="8">
        <v>0</v>
      </c>
      <c r="AE147" s="8">
        <v>0</v>
      </c>
      <c r="AF147" s="8" t="s">
        <v>245</v>
      </c>
      <c r="AG147" s="1" t="s">
        <v>123</v>
      </c>
      <c r="AH147" s="1" t="s">
        <v>74</v>
      </c>
      <c r="AI147" s="1">
        <v>2</v>
      </c>
      <c r="AJ147" s="3">
        <v>45751</v>
      </c>
      <c r="AK147" s="3">
        <v>0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1233.4578666666669</v>
      </c>
    </row>
    <row r="148" spans="1:56" ht="28.5" customHeight="1" x14ac:dyDescent="0.45">
      <c r="A148" s="3">
        <v>45731</v>
      </c>
      <c r="B148" s="14" t="s">
        <v>671</v>
      </c>
      <c r="C148" s="9" t="s">
        <v>86</v>
      </c>
      <c r="D148" s="13" t="s">
        <v>634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45751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245</v>
      </c>
      <c r="AG148" s="1" t="s">
        <v>123</v>
      </c>
      <c r="AH148" s="1" t="s">
        <v>74</v>
      </c>
      <c r="AI148" s="1">
        <v>2</v>
      </c>
      <c r="AJ148" s="3">
        <v>45751</v>
      </c>
      <c r="AK148" s="3">
        <v>0</v>
      </c>
      <c r="AL148" s="3">
        <v>45742</v>
      </c>
      <c r="AM148" s="3">
        <v>45749</v>
      </c>
      <c r="AN148" s="3">
        <v>45750</v>
      </c>
      <c r="AO148" s="3">
        <v>45750</v>
      </c>
      <c r="AP148" s="3">
        <v>45746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603</v>
      </c>
      <c r="C149" s="9" t="s">
        <v>86</v>
      </c>
      <c r="D149" s="13" t="s">
        <v>472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45751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443</v>
      </c>
      <c r="AG149" s="1" t="s">
        <v>124</v>
      </c>
      <c r="AH149" s="1" t="s">
        <v>74</v>
      </c>
      <c r="AI149" s="1">
        <v>2</v>
      </c>
      <c r="AJ149" s="3">
        <v>45751</v>
      </c>
      <c r="AK149" s="3">
        <v>0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45724</v>
      </c>
      <c r="B150" s="14" t="s">
        <v>603</v>
      </c>
      <c r="C150" s="9" t="s">
        <v>86</v>
      </c>
      <c r="D150" s="13" t="s">
        <v>541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45751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443</v>
      </c>
      <c r="AG150" s="1" t="s">
        <v>123</v>
      </c>
      <c r="AH150" s="1" t="s">
        <v>74</v>
      </c>
      <c r="AI150" s="1">
        <v>2</v>
      </c>
      <c r="AJ150" s="3">
        <v>45751</v>
      </c>
      <c r="AK150" s="3">
        <v>0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45722</v>
      </c>
      <c r="B151" s="14" t="s">
        <v>542</v>
      </c>
      <c r="C151" s="9" t="s">
        <v>86</v>
      </c>
      <c r="D151" s="13" t="s">
        <v>521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45754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443</v>
      </c>
      <c r="AG151" s="1" t="s">
        <v>123</v>
      </c>
      <c r="AH151" s="1" t="s">
        <v>74</v>
      </c>
      <c r="AI151" s="1">
        <v>2</v>
      </c>
      <c r="AJ151" s="3">
        <v>45754</v>
      </c>
      <c r="AK151" s="3">
        <v>0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1644.610488888889</v>
      </c>
    </row>
    <row r="152" spans="1:56" ht="28.5" customHeight="1" x14ac:dyDescent="0.45">
      <c r="A152" s="3">
        <v>45737</v>
      </c>
      <c r="B152" s="14" t="s">
        <v>704</v>
      </c>
      <c r="C152" s="9" t="s">
        <v>73</v>
      </c>
      <c r="D152" s="13" t="s">
        <v>233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157</v>
      </c>
      <c r="T152" s="12">
        <v>45752</v>
      </c>
      <c r="U152" s="11">
        <v>5000</v>
      </c>
      <c r="V152" s="10">
        <v>0</v>
      </c>
      <c r="W152" s="10">
        <v>5000</v>
      </c>
      <c r="X152" s="10">
        <v>5300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45752</v>
      </c>
      <c r="AK152" s="3">
        <v>0</v>
      </c>
      <c r="AL152" s="3">
        <v>45743</v>
      </c>
      <c r="AM152" s="3">
        <v>45750</v>
      </c>
      <c r="AN152" s="3">
        <v>45751</v>
      </c>
      <c r="AO152" s="3">
        <v>45751</v>
      </c>
      <c r="AP152" s="3">
        <v>45747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8.5" customHeight="1" x14ac:dyDescent="0.45">
      <c r="A153" s="3">
        <v>45724</v>
      </c>
      <c r="B153" s="14" t="s">
        <v>604</v>
      </c>
      <c r="C153" s="9" t="s">
        <v>86</v>
      </c>
      <c r="D153" s="13" t="s">
        <v>333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334</v>
      </c>
      <c r="T153" s="12">
        <v>45755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82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0</v>
      </c>
      <c r="AF153" s="8" t="s">
        <v>301</v>
      </c>
      <c r="AG153" s="1" t="s">
        <v>123</v>
      </c>
      <c r="AH153" s="1" t="s">
        <v>74</v>
      </c>
      <c r="AI153" s="1">
        <v>2</v>
      </c>
      <c r="AJ153" s="3">
        <v>45755</v>
      </c>
      <c r="AK153" s="3">
        <v>0</v>
      </c>
      <c r="AL153" s="3">
        <v>45746</v>
      </c>
      <c r="AM153" s="3">
        <v>45753</v>
      </c>
      <c r="AN153" s="3">
        <v>45754</v>
      </c>
      <c r="AO153" s="3">
        <v>45754</v>
      </c>
      <c r="AP153" s="3">
        <v>45750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1644.610488888889</v>
      </c>
    </row>
    <row r="154" spans="1:56" ht="28.5" customHeight="1" x14ac:dyDescent="0.45">
      <c r="A154" s="3">
        <v>45724</v>
      </c>
      <c r="B154" s="14" t="s">
        <v>604</v>
      </c>
      <c r="C154" s="9" t="s">
        <v>86</v>
      </c>
      <c r="D154" s="13" t="s">
        <v>411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334</v>
      </c>
      <c r="T154" s="12">
        <v>45756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301</v>
      </c>
      <c r="AG154" s="1" t="s">
        <v>123</v>
      </c>
      <c r="AH154" s="1" t="s">
        <v>74</v>
      </c>
      <c r="AI154" s="1">
        <v>2</v>
      </c>
      <c r="AJ154" s="3">
        <v>45756</v>
      </c>
      <c r="AK154" s="3">
        <v>0</v>
      </c>
      <c r="AL154" s="3">
        <v>45747</v>
      </c>
      <c r="AM154" s="3">
        <v>45754</v>
      </c>
      <c r="AN154" s="3">
        <v>45755</v>
      </c>
      <c r="AO154" s="3">
        <v>45755</v>
      </c>
      <c r="AP154" s="3">
        <v>45751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670</v>
      </c>
      <c r="C155" s="9" t="s">
        <v>86</v>
      </c>
      <c r="D155" s="13" t="s">
        <v>631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45757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245</v>
      </c>
      <c r="AG155" s="1" t="s">
        <v>123</v>
      </c>
      <c r="AH155" s="1" t="s">
        <v>74</v>
      </c>
      <c r="AI155" s="1">
        <v>2</v>
      </c>
      <c r="AJ155" s="3">
        <v>45757</v>
      </c>
      <c r="AK155" s="3">
        <v>0</v>
      </c>
      <c r="AL155" s="3">
        <v>45748</v>
      </c>
      <c r="AM155" s="3">
        <v>45755</v>
      </c>
      <c r="AN155" s="3">
        <v>45756</v>
      </c>
      <c r="AO155" s="3">
        <v>45756</v>
      </c>
      <c r="AP155" s="3">
        <v>45752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45724</v>
      </c>
      <c r="B156" s="14" t="s">
        <v>605</v>
      </c>
      <c r="C156" s="9" t="s">
        <v>86</v>
      </c>
      <c r="D156" s="13" t="s">
        <v>536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45757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443</v>
      </c>
      <c r="AG156" s="1" t="s">
        <v>123</v>
      </c>
      <c r="AH156" s="1" t="s">
        <v>74</v>
      </c>
      <c r="AI156" s="1">
        <v>2</v>
      </c>
      <c r="AJ156" s="3">
        <v>45757</v>
      </c>
      <c r="AK156" s="3">
        <v>0</v>
      </c>
      <c r="AL156" s="3">
        <v>45748</v>
      </c>
      <c r="AM156" s="3">
        <v>45755</v>
      </c>
      <c r="AN156" s="3">
        <v>45756</v>
      </c>
      <c r="AO156" s="3">
        <v>45756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45722</v>
      </c>
      <c r="B157" s="14" t="s">
        <v>543</v>
      </c>
      <c r="C157" s="9" t="s">
        <v>86</v>
      </c>
      <c r="D157" s="13" t="s">
        <v>326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45757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443</v>
      </c>
      <c r="AG157" s="1" t="s">
        <v>123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45723</v>
      </c>
      <c r="B158" s="14" t="s">
        <v>562</v>
      </c>
      <c r="C158" s="9" t="s">
        <v>86</v>
      </c>
      <c r="D158" s="13" t="s">
        <v>442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45757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82</v>
      </c>
      <c r="AA158" s="8">
        <v>43027.600000000006</v>
      </c>
      <c r="AB158" s="8">
        <v>0</v>
      </c>
      <c r="AC158" s="8">
        <v>43027.600000000006</v>
      </c>
      <c r="AD158" s="8">
        <v>0</v>
      </c>
      <c r="AE158" s="8">
        <v>0</v>
      </c>
      <c r="AF158" s="8" t="s">
        <v>443</v>
      </c>
      <c r="AG158" s="1" t="s">
        <v>123</v>
      </c>
      <c r="AH158" s="1" t="s">
        <v>74</v>
      </c>
      <c r="AI158" s="1">
        <v>2</v>
      </c>
      <c r="AJ158" s="3">
        <v>45757</v>
      </c>
      <c r="AK158" s="3">
        <v>0</v>
      </c>
      <c r="AL158" s="3">
        <v>45748</v>
      </c>
      <c r="AM158" s="3">
        <v>45755</v>
      </c>
      <c r="AN158" s="3">
        <v>45756</v>
      </c>
      <c r="AO158" s="3">
        <v>45756</v>
      </c>
      <c r="AP158" s="3">
        <v>45752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3289.220977777778</v>
      </c>
    </row>
    <row r="159" spans="1:56" ht="28.5" customHeight="1" x14ac:dyDescent="0.45">
      <c r="A159" s="3">
        <v>45724</v>
      </c>
      <c r="B159" s="14" t="s">
        <v>606</v>
      </c>
      <c r="C159" s="9" t="s">
        <v>86</v>
      </c>
      <c r="D159" s="13" t="s">
        <v>333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334</v>
      </c>
      <c r="T159" s="12">
        <v>45765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301</v>
      </c>
      <c r="AG159" s="1" t="s">
        <v>123</v>
      </c>
      <c r="AH159" s="1" t="s">
        <v>74</v>
      </c>
      <c r="AI159" s="1">
        <v>2</v>
      </c>
      <c r="AJ159" s="3">
        <v>45765</v>
      </c>
      <c r="AK159" s="3">
        <v>0</v>
      </c>
      <c r="AL159" s="3">
        <v>45756</v>
      </c>
      <c r="AM159" s="3">
        <v>45763</v>
      </c>
      <c r="AN159" s="3">
        <v>45764</v>
      </c>
      <c r="AO159" s="3">
        <v>45764</v>
      </c>
      <c r="AP159" s="3">
        <v>45760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1644.610488888889</v>
      </c>
    </row>
    <row r="160" spans="1:56" ht="28.5" customHeight="1" x14ac:dyDescent="0.45">
      <c r="A160" s="3">
        <v>45728</v>
      </c>
      <c r="B160" s="14" t="s">
        <v>607</v>
      </c>
      <c r="C160" s="9" t="s">
        <v>86</v>
      </c>
      <c r="D160" s="13" t="s">
        <v>608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45770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245</v>
      </c>
      <c r="AG160" s="1" t="s">
        <v>123</v>
      </c>
      <c r="AH160" s="1" t="s">
        <v>74</v>
      </c>
      <c r="AI160" s="1">
        <v>2</v>
      </c>
      <c r="AJ160" s="3">
        <v>45770</v>
      </c>
      <c r="AK160" s="3">
        <v>0</v>
      </c>
      <c r="AL160" s="3">
        <v>45761</v>
      </c>
      <c r="AM160" s="3">
        <v>45768</v>
      </c>
      <c r="AN160" s="3">
        <v>45769</v>
      </c>
      <c r="AO160" s="3">
        <v>45769</v>
      </c>
      <c r="AP160" s="3">
        <v>45765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668</v>
      </c>
      <c r="C161" s="9" t="s">
        <v>86</v>
      </c>
      <c r="D161" s="13" t="s">
        <v>629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45771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245</v>
      </c>
      <c r="AG161" s="1" t="s">
        <v>123</v>
      </c>
      <c r="AH161" s="1" t="s">
        <v>74</v>
      </c>
      <c r="AI161" s="1">
        <v>2</v>
      </c>
      <c r="AJ161" s="3">
        <v>45771</v>
      </c>
      <c r="AK161" s="3">
        <v>0</v>
      </c>
      <c r="AL161" s="3">
        <v>45762</v>
      </c>
      <c r="AM161" s="3">
        <v>45769</v>
      </c>
      <c r="AN161" s="3">
        <v>45770</v>
      </c>
      <c r="AO161" s="3">
        <v>45770</v>
      </c>
      <c r="AP161" s="3">
        <v>45766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45724</v>
      </c>
      <c r="B162" s="14" t="s">
        <v>611</v>
      </c>
      <c r="C162" s="9" t="s">
        <v>86</v>
      </c>
      <c r="D162" s="13" t="s">
        <v>333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334</v>
      </c>
      <c r="T162" s="12">
        <v>45771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301</v>
      </c>
      <c r="AG162" s="1" t="s">
        <v>123</v>
      </c>
      <c r="AH162" s="1" t="s">
        <v>74</v>
      </c>
      <c r="AI162" s="1">
        <v>2</v>
      </c>
      <c r="AJ162" s="3">
        <v>45771</v>
      </c>
      <c r="AK162" s="3">
        <v>0</v>
      </c>
      <c r="AL162" s="3">
        <v>45762</v>
      </c>
      <c r="AM162" s="3">
        <v>45769</v>
      </c>
      <c r="AN162" s="3">
        <v>45770</v>
      </c>
      <c r="AO162" s="3">
        <v>45770</v>
      </c>
      <c r="AP162" s="3">
        <v>45766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45724</v>
      </c>
      <c r="B163" s="14" t="s">
        <v>611</v>
      </c>
      <c r="C163" s="9" t="s">
        <v>86</v>
      </c>
      <c r="D163" s="13" t="s">
        <v>536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334</v>
      </c>
      <c r="T163" s="12">
        <v>45771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301</v>
      </c>
      <c r="AG163" s="1" t="s">
        <v>123</v>
      </c>
      <c r="AH163" s="1" t="s">
        <v>74</v>
      </c>
      <c r="AI163" s="1">
        <v>2</v>
      </c>
      <c r="AJ163" s="3">
        <v>45771</v>
      </c>
      <c r="AK163" s="3">
        <v>0</v>
      </c>
      <c r="AL163" s="3">
        <v>45762</v>
      </c>
      <c r="AM163" s="3">
        <v>45769</v>
      </c>
      <c r="AN163" s="3">
        <v>45770</v>
      </c>
      <c r="AO163" s="3">
        <v>45770</v>
      </c>
      <c r="AP163" s="3">
        <v>45766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666</v>
      </c>
      <c r="C164" s="9" t="s">
        <v>86</v>
      </c>
      <c r="D164" s="13" t="s">
        <v>622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45772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245</v>
      </c>
      <c r="AG164" s="1" t="s">
        <v>123</v>
      </c>
      <c r="AH164" s="1" t="s">
        <v>74</v>
      </c>
      <c r="AI164" s="1">
        <v>2</v>
      </c>
      <c r="AJ164" s="3">
        <v>45772</v>
      </c>
      <c r="AK164" s="3">
        <v>0</v>
      </c>
      <c r="AL164" s="3">
        <v>45763</v>
      </c>
      <c r="AM164" s="3">
        <v>45770</v>
      </c>
      <c r="AN164" s="3">
        <v>45771</v>
      </c>
      <c r="AO164" s="3">
        <v>45771</v>
      </c>
      <c r="AP164" s="3">
        <v>45767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45736</v>
      </c>
      <c r="B165" s="14" t="s">
        <v>705</v>
      </c>
      <c r="C165" s="9" t="s">
        <v>86</v>
      </c>
      <c r="D165" s="13" t="s">
        <v>316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45759</v>
      </c>
      <c r="U165" s="11">
        <v>15000</v>
      </c>
      <c r="V165" s="10">
        <v>0</v>
      </c>
      <c r="W165" s="10">
        <v>15000</v>
      </c>
      <c r="X165" s="10">
        <v>0</v>
      </c>
      <c r="Y165" s="10">
        <v>15750</v>
      </c>
      <c r="Z165" s="9" t="s">
        <v>82</v>
      </c>
      <c r="AA165" s="8">
        <v>16135.350000000002</v>
      </c>
      <c r="AB165" s="8">
        <v>0</v>
      </c>
      <c r="AC165" s="8">
        <v>16135.350000000002</v>
      </c>
      <c r="AD165" s="8">
        <v>0</v>
      </c>
      <c r="AE165" s="8">
        <v>0</v>
      </c>
      <c r="AF165" s="8" t="s">
        <v>317</v>
      </c>
      <c r="AG165" s="1" t="s">
        <v>123</v>
      </c>
      <c r="AH165" s="1" t="s">
        <v>74</v>
      </c>
      <c r="AI165" s="1">
        <v>2</v>
      </c>
      <c r="AJ165" s="3">
        <v>45759</v>
      </c>
      <c r="AK165" s="3">
        <v>0</v>
      </c>
      <c r="AL165" s="3">
        <v>45750</v>
      </c>
      <c r="AM165" s="3">
        <v>45757</v>
      </c>
      <c r="AN165" s="3">
        <v>45758</v>
      </c>
      <c r="AO165" s="3">
        <v>45758</v>
      </c>
      <c r="AP165" s="3">
        <v>45754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1233.4578666666669</v>
      </c>
    </row>
    <row r="166" spans="1:56" ht="28.5" customHeight="1" x14ac:dyDescent="0.45">
      <c r="A166" s="3">
        <v>45736</v>
      </c>
      <c r="B166" s="14" t="s">
        <v>705</v>
      </c>
      <c r="C166" s="9" t="s">
        <v>86</v>
      </c>
      <c r="D166" s="13" t="s">
        <v>319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45764</v>
      </c>
      <c r="U166" s="11">
        <v>14000</v>
      </c>
      <c r="V166" s="10">
        <v>0</v>
      </c>
      <c r="W166" s="10">
        <v>14000</v>
      </c>
      <c r="X166" s="10">
        <v>0</v>
      </c>
      <c r="Y166" s="10">
        <v>14700</v>
      </c>
      <c r="Z166" s="9" t="s">
        <v>82</v>
      </c>
      <c r="AA166" s="8">
        <v>15059.660000000002</v>
      </c>
      <c r="AB166" s="8">
        <v>0</v>
      </c>
      <c r="AC166" s="8">
        <v>15059.660000000002</v>
      </c>
      <c r="AD166" s="8">
        <v>0</v>
      </c>
      <c r="AE166" s="8">
        <v>0</v>
      </c>
      <c r="AF166" s="8" t="s">
        <v>317</v>
      </c>
      <c r="AG166" s="1" t="s">
        <v>61</v>
      </c>
      <c r="AH166" s="1" t="s">
        <v>74</v>
      </c>
      <c r="AI166" s="1">
        <v>2</v>
      </c>
      <c r="AJ166" s="3">
        <v>45764</v>
      </c>
      <c r="AK166" s="3">
        <v>0</v>
      </c>
      <c r="AL166" s="3">
        <v>45755</v>
      </c>
      <c r="AM166" s="3">
        <v>45762</v>
      </c>
      <c r="AN166" s="3">
        <v>45763</v>
      </c>
      <c r="AO166" s="3">
        <v>45763</v>
      </c>
      <c r="AP166" s="3">
        <v>45759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1151.2273422222224</v>
      </c>
    </row>
    <row r="167" spans="1:56" ht="28.5" customHeight="1" x14ac:dyDescent="0.45">
      <c r="A167" s="3">
        <v>45736</v>
      </c>
      <c r="B167" s="14" t="s">
        <v>706</v>
      </c>
      <c r="C167" s="9" t="s">
        <v>86</v>
      </c>
      <c r="D167" s="13" t="s">
        <v>656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317</v>
      </c>
      <c r="AG167" s="1" t="s">
        <v>61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45736</v>
      </c>
      <c r="B168" s="14" t="s">
        <v>707</v>
      </c>
      <c r="C168" s="9" t="s">
        <v>86</v>
      </c>
      <c r="D168" s="13" t="s">
        <v>409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45766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439</v>
      </c>
      <c r="AG168" s="1" t="s">
        <v>123</v>
      </c>
      <c r="AH168" s="1" t="s">
        <v>74</v>
      </c>
      <c r="AI168" s="1">
        <v>2</v>
      </c>
      <c r="AJ168" s="3">
        <v>45766</v>
      </c>
      <c r="AK168" s="3">
        <v>0</v>
      </c>
      <c r="AL168" s="3">
        <v>45757</v>
      </c>
      <c r="AM168" s="3">
        <v>45764</v>
      </c>
      <c r="AN168" s="3">
        <v>45765</v>
      </c>
      <c r="AO168" s="3">
        <v>45765</v>
      </c>
      <c r="AP168" s="3">
        <v>45761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1644.610488888889</v>
      </c>
    </row>
    <row r="169" spans="1:56" ht="28.5" customHeight="1" x14ac:dyDescent="0.45">
      <c r="A169" s="3" t="s">
        <v>146</v>
      </c>
      <c r="B169" s="14" t="s">
        <v>146</v>
      </c>
      <c r="C169" s="9" t="s">
        <v>86</v>
      </c>
      <c r="D169" s="13" t="s">
        <v>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234</v>
      </c>
      <c r="T169" s="12">
        <v>45777</v>
      </c>
      <c r="U169" s="11">
        <v>46000</v>
      </c>
      <c r="V169" s="10">
        <v>0</v>
      </c>
      <c r="W169" s="10">
        <v>46000</v>
      </c>
      <c r="X169" s="10">
        <v>0</v>
      </c>
      <c r="Y169" s="10">
        <v>48300</v>
      </c>
      <c r="Z169" s="9" t="s">
        <v>82</v>
      </c>
      <c r="AA169" s="8">
        <v>49481.740000000005</v>
      </c>
      <c r="AB169" s="8">
        <v>0</v>
      </c>
      <c r="AC169" s="8">
        <v>49481.740000000005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3782.604124444445</v>
      </c>
    </row>
    <row r="170" spans="1:56" ht="28.5" customHeight="1" x14ac:dyDescent="0.45">
      <c r="A170" s="3" t="s">
        <v>146</v>
      </c>
      <c r="B170" s="14" t="s">
        <v>146</v>
      </c>
      <c r="C170" s="9" t="s">
        <v>152</v>
      </c>
      <c r="D170" s="13" t="s">
        <v>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45777</v>
      </c>
      <c r="U170" s="11">
        <v>160000</v>
      </c>
      <c r="V170" s="10">
        <v>0</v>
      </c>
      <c r="W170" s="10">
        <v>160000</v>
      </c>
      <c r="X170" s="10">
        <v>0</v>
      </c>
      <c r="Y170" s="10">
        <v>168000</v>
      </c>
      <c r="Z170" s="9" t="s">
        <v>82</v>
      </c>
      <c r="AA170" s="8">
        <v>167640</v>
      </c>
      <c r="AB170" s="8">
        <v>0</v>
      </c>
      <c r="AC170" s="8">
        <v>167640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12815.146666666666</v>
      </c>
    </row>
    <row r="171" spans="1:56" ht="28.5" customHeight="1" x14ac:dyDescent="0.45">
      <c r="A171" s="3">
        <v>45731</v>
      </c>
      <c r="B171" s="14" t="s">
        <v>672</v>
      </c>
      <c r="C171" s="9" t="s">
        <v>86</v>
      </c>
      <c r="D171" s="13" t="s">
        <v>621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45779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245</v>
      </c>
      <c r="AG171" s="1" t="s">
        <v>123</v>
      </c>
      <c r="AH171" s="1" t="s">
        <v>74</v>
      </c>
      <c r="AI171" s="1">
        <v>2</v>
      </c>
      <c r="AJ171" s="3">
        <v>45779</v>
      </c>
      <c r="AK171" s="3">
        <v>0</v>
      </c>
      <c r="AL171" s="3">
        <v>45770</v>
      </c>
      <c r="AM171" s="3">
        <v>45777</v>
      </c>
      <c r="AN171" s="3">
        <v>45778</v>
      </c>
      <c r="AO171" s="3">
        <v>45778</v>
      </c>
      <c r="AP171" s="3">
        <v>45774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45731</v>
      </c>
      <c r="B172" s="14" t="s">
        <v>673</v>
      </c>
      <c r="C172" s="9" t="s">
        <v>86</v>
      </c>
      <c r="D172" s="13" t="s">
        <v>626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45779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245</v>
      </c>
      <c r="AG172" s="1" t="s">
        <v>123</v>
      </c>
      <c r="AH172" s="1" t="s">
        <v>74</v>
      </c>
      <c r="AI172" s="1">
        <v>2</v>
      </c>
      <c r="AJ172" s="3">
        <v>45779</v>
      </c>
      <c r="AK172" s="3">
        <v>0</v>
      </c>
      <c r="AL172" s="3">
        <v>45770</v>
      </c>
      <c r="AM172" s="3">
        <v>45777</v>
      </c>
      <c r="AN172" s="3">
        <v>45778</v>
      </c>
      <c r="AO172" s="3">
        <v>45778</v>
      </c>
      <c r="AP172" s="3">
        <v>45774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674</v>
      </c>
      <c r="C173" s="9" t="s">
        <v>86</v>
      </c>
      <c r="D173" s="13" t="s">
        <v>632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45779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245</v>
      </c>
      <c r="AG173" s="1" t="s">
        <v>123</v>
      </c>
      <c r="AH173" s="1" t="s">
        <v>74</v>
      </c>
      <c r="AI173" s="1">
        <v>2</v>
      </c>
      <c r="AJ173" s="3">
        <v>45779</v>
      </c>
      <c r="AK173" s="3">
        <v>0</v>
      </c>
      <c r="AL173" s="3">
        <v>45770</v>
      </c>
      <c r="AM173" s="3">
        <v>45777</v>
      </c>
      <c r="AN173" s="3">
        <v>45778</v>
      </c>
      <c r="AO173" s="3">
        <v>45778</v>
      </c>
      <c r="AP173" s="3">
        <v>45774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673</v>
      </c>
      <c r="C174" s="9" t="s">
        <v>86</v>
      </c>
      <c r="D174" s="13" t="s">
        <v>627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45780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245</v>
      </c>
      <c r="AG174" s="1" t="s">
        <v>123</v>
      </c>
      <c r="AH174" s="1" t="s">
        <v>74</v>
      </c>
      <c r="AI174" s="1">
        <v>2</v>
      </c>
      <c r="AJ174" s="3">
        <v>45780</v>
      </c>
      <c r="AK174" s="3">
        <v>0</v>
      </c>
      <c r="AL174" s="3">
        <v>45771</v>
      </c>
      <c r="AM174" s="3">
        <v>45778</v>
      </c>
      <c r="AN174" s="3">
        <v>45779</v>
      </c>
      <c r="AO174" s="3">
        <v>45779</v>
      </c>
      <c r="AP174" s="3">
        <v>45775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674</v>
      </c>
      <c r="C175" s="9" t="s">
        <v>86</v>
      </c>
      <c r="D175" s="13" t="s">
        <v>633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45785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245</v>
      </c>
      <c r="AG175" s="1" t="s">
        <v>123</v>
      </c>
      <c r="AH175" s="1" t="s">
        <v>74</v>
      </c>
      <c r="AI175" s="1">
        <v>2</v>
      </c>
      <c r="AJ175" s="3">
        <v>45785</v>
      </c>
      <c r="AK175" s="3">
        <v>0</v>
      </c>
      <c r="AL175" s="3">
        <v>45776</v>
      </c>
      <c r="AM175" s="3">
        <v>45783</v>
      </c>
      <c r="AN175" s="3">
        <v>45784</v>
      </c>
      <c r="AO175" s="3">
        <v>45784</v>
      </c>
      <c r="AP175" s="3">
        <v>45780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45731</v>
      </c>
      <c r="B176" s="14" t="s">
        <v>669</v>
      </c>
      <c r="C176" s="9" t="s">
        <v>86</v>
      </c>
      <c r="D176" s="13" t="s">
        <v>625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45790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245</v>
      </c>
      <c r="AG176" s="1" t="s">
        <v>123</v>
      </c>
      <c r="AH176" s="1" t="s">
        <v>74</v>
      </c>
      <c r="AI176" s="1">
        <v>2</v>
      </c>
      <c r="AJ176" s="3">
        <v>45790</v>
      </c>
      <c r="AK176" s="3">
        <v>0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45731</v>
      </c>
      <c r="B177" s="14" t="s">
        <v>672</v>
      </c>
      <c r="C177" s="9" t="s">
        <v>86</v>
      </c>
      <c r="D177" s="13" t="s">
        <v>623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234</v>
      </c>
      <c r="T177" s="12">
        <v>45792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245</v>
      </c>
      <c r="AG177" s="1" t="s">
        <v>122</v>
      </c>
      <c r="AH177" s="1" t="s">
        <v>74</v>
      </c>
      <c r="AI177" s="1">
        <v>2</v>
      </c>
      <c r="AJ177" s="3">
        <v>45792</v>
      </c>
      <c r="AK177" s="3">
        <v>0</v>
      </c>
      <c r="AL177" s="3">
        <v>45783</v>
      </c>
      <c r="AM177" s="3">
        <v>45790</v>
      </c>
      <c r="AN177" s="3">
        <v>45791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45728</v>
      </c>
      <c r="B178" s="14" t="s">
        <v>609</v>
      </c>
      <c r="C178" s="9" t="s">
        <v>86</v>
      </c>
      <c r="D178" s="13" t="s">
        <v>610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45793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245</v>
      </c>
      <c r="AG178" s="1" t="s">
        <v>122</v>
      </c>
      <c r="AH178" s="1" t="s">
        <v>74</v>
      </c>
      <c r="AI178" s="1">
        <v>2</v>
      </c>
      <c r="AJ178" s="3">
        <v>45793</v>
      </c>
      <c r="AK178" s="3">
        <v>0</v>
      </c>
      <c r="AL178" s="3">
        <v>45784</v>
      </c>
      <c r="AM178" s="3">
        <v>45791</v>
      </c>
      <c r="AN178" s="3">
        <v>45792</v>
      </c>
      <c r="AO178" s="3">
        <v>45792</v>
      </c>
      <c r="AP178" s="3">
        <v>45788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45728</v>
      </c>
      <c r="B179" s="14" t="s">
        <v>609</v>
      </c>
      <c r="C179" s="9" t="s">
        <v>86</v>
      </c>
      <c r="D179" s="13" t="s">
        <v>252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45793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245</v>
      </c>
      <c r="AG179" s="1" t="s">
        <v>122</v>
      </c>
      <c r="AH179" s="1" t="s">
        <v>74</v>
      </c>
      <c r="AI179" s="1">
        <v>2</v>
      </c>
      <c r="AJ179" s="3">
        <v>45793</v>
      </c>
      <c r="AK179" s="3">
        <v>0</v>
      </c>
      <c r="AL179" s="3">
        <v>45784</v>
      </c>
      <c r="AM179" s="3">
        <v>45791</v>
      </c>
      <c r="AN179" s="3">
        <v>45792</v>
      </c>
      <c r="AO179" s="3">
        <v>45792</v>
      </c>
      <c r="AP179" s="3">
        <v>45788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37</v>
      </c>
      <c r="G180" s="9">
        <v>0</v>
      </c>
      <c r="H180" s="9">
        <v>0</v>
      </c>
      <c r="I180" s="9">
        <v>80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82</v>
      </c>
      <c r="AA180" s="8">
        <v>1074896.1128400001</v>
      </c>
      <c r="AB180" s="8">
        <v>93381.724589999998</v>
      </c>
      <c r="AC180" s="8">
        <v>981514.38825000019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 t="s">
        <v>146</v>
      </c>
      <c r="B181" s="14" t="s">
        <v>146</v>
      </c>
      <c r="C181" s="9" t="s">
        <v>275</v>
      </c>
      <c r="D181" s="13" t="s">
        <v>277</v>
      </c>
      <c r="E181" s="9">
        <v>21</v>
      </c>
      <c r="F181" s="9">
        <v>34</v>
      </c>
      <c r="G181" s="9" t="s">
        <v>60</v>
      </c>
      <c r="H181" s="9">
        <v>0</v>
      </c>
      <c r="I181" s="9">
        <v>60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36</v>
      </c>
      <c r="O181" s="9">
        <v>40</v>
      </c>
      <c r="P181" s="10">
        <v>195.39367372799995</v>
      </c>
      <c r="Q181" s="10">
        <v>0</v>
      </c>
      <c r="R181" s="10">
        <v>195.39367372799995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140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45777</v>
      </c>
      <c r="AK181" s="3">
        <v>0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676.95127500000001</v>
      </c>
    </row>
    <row r="182" spans="1:56" ht="28.5" customHeight="1" x14ac:dyDescent="0.45">
      <c r="A182" s="3" t="s">
        <v>146</v>
      </c>
      <c r="B182" s="14" t="s">
        <v>146</v>
      </c>
      <c r="C182" s="9" t="s">
        <v>196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445.06336793599996</v>
      </c>
      <c r="Q182" s="10">
        <v>0</v>
      </c>
      <c r="R182" s="10">
        <v>445.06336793599996</v>
      </c>
      <c r="S182" s="9" t="s">
        <v>71</v>
      </c>
      <c r="T182" s="12">
        <v>45777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140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45777</v>
      </c>
      <c r="AK182" s="3">
        <v>0</v>
      </c>
      <c r="AL182" s="3">
        <v>0</v>
      </c>
      <c r="AM182" s="3">
        <v>0</v>
      </c>
      <c r="AN182" s="3">
        <v>0</v>
      </c>
      <c r="AO182" s="3">
        <v>45774</v>
      </c>
      <c r="AP182" s="3">
        <v>45772</v>
      </c>
      <c r="AQ182" s="3">
        <v>45775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1506.4549499999996</v>
      </c>
    </row>
    <row r="183" spans="1:56" ht="28.5" customHeight="1" x14ac:dyDescent="0.45">
      <c r="A183" s="3" t="s">
        <v>146</v>
      </c>
      <c r="B183" s="14" t="s">
        <v>146</v>
      </c>
      <c r="C183" s="9" t="s">
        <v>196</v>
      </c>
      <c r="D183" s="13" t="s">
        <v>59</v>
      </c>
      <c r="E183" s="9">
        <v>21</v>
      </c>
      <c r="F183" s="9">
        <v>38</v>
      </c>
      <c r="G183" s="9" t="s">
        <v>60</v>
      </c>
      <c r="H183" s="9">
        <v>0</v>
      </c>
      <c r="I183" s="9">
        <v>69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140</v>
      </c>
      <c r="AA183" s="8">
        <v>22072.6</v>
      </c>
      <c r="AB183" s="8">
        <v>0</v>
      </c>
      <c r="AC183" s="8">
        <v>22072.6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2</v>
      </c>
      <c r="AJ183" s="3">
        <v>45777</v>
      </c>
      <c r="AK183" s="3">
        <v>0</v>
      </c>
      <c r="AL183" s="3">
        <v>0</v>
      </c>
      <c r="AM183" s="3">
        <v>0</v>
      </c>
      <c r="AN183" s="3">
        <v>0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1506.4549499999996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21</v>
      </c>
      <c r="F184" s="9">
        <v>37</v>
      </c>
      <c r="G184" s="9" t="s">
        <v>60</v>
      </c>
      <c r="H184" s="9">
        <v>0</v>
      </c>
      <c r="I184" s="9">
        <v>67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140</v>
      </c>
      <c r="AA184" s="8">
        <v>54063.899999999994</v>
      </c>
      <c r="AB184" s="8">
        <v>0</v>
      </c>
      <c r="AC184" s="8">
        <v>54063.899999999994</v>
      </c>
      <c r="AD184" s="8">
        <v>0</v>
      </c>
      <c r="AE184" s="8">
        <v>0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45727</v>
      </c>
      <c r="B185" s="14" t="s">
        <v>612</v>
      </c>
      <c r="C185" s="9" t="s">
        <v>115</v>
      </c>
      <c r="D185" s="13" t="s">
        <v>564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45743</v>
      </c>
      <c r="U185" s="11">
        <v>5000</v>
      </c>
      <c r="V185" s="10">
        <v>4983</v>
      </c>
      <c r="W185" s="10">
        <v>17</v>
      </c>
      <c r="X185" s="10">
        <v>21150</v>
      </c>
      <c r="Y185" s="10">
        <v>0</v>
      </c>
      <c r="Z185" s="9" t="s">
        <v>128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68</v>
      </c>
      <c r="AI185" s="1">
        <v>4</v>
      </c>
      <c r="AJ185" s="3">
        <v>45743</v>
      </c>
      <c r="AK185" s="3">
        <v>45739</v>
      </c>
      <c r="AL185" s="3">
        <v>45733</v>
      </c>
      <c r="AM185" s="3">
        <v>45740</v>
      </c>
      <c r="AN185" s="3">
        <v>45741</v>
      </c>
      <c r="AO185" s="3">
        <v>45741</v>
      </c>
      <c r="AP185" s="3">
        <v>45738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45727</v>
      </c>
      <c r="B186" s="14" t="s">
        <v>612</v>
      </c>
      <c r="C186" s="9" t="s">
        <v>115</v>
      </c>
      <c r="D186" s="13" t="s">
        <v>264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45743</v>
      </c>
      <c r="U186" s="11">
        <v>30000</v>
      </c>
      <c r="V186" s="10">
        <v>25000</v>
      </c>
      <c r="W186" s="10">
        <v>5000</v>
      </c>
      <c r="X186" s="10">
        <v>30700</v>
      </c>
      <c r="Y186" s="10">
        <v>0</v>
      </c>
      <c r="Z186" s="9" t="s">
        <v>128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45743</v>
      </c>
      <c r="AK186" s="3">
        <v>45739</v>
      </c>
      <c r="AL186" s="3">
        <v>45733</v>
      </c>
      <c r="AM186" s="3">
        <v>45740</v>
      </c>
      <c r="AN186" s="3">
        <v>45741</v>
      </c>
      <c r="AO186" s="3">
        <v>45741</v>
      </c>
      <c r="AP186" s="3">
        <v>45738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45727</v>
      </c>
      <c r="B187" s="14" t="s">
        <v>590</v>
      </c>
      <c r="C187" s="9" t="s">
        <v>115</v>
      </c>
      <c r="D187" s="13" t="s">
        <v>299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45743</v>
      </c>
      <c r="U187" s="11">
        <v>5000</v>
      </c>
      <c r="V187" s="10">
        <v>0</v>
      </c>
      <c r="W187" s="10">
        <v>5000</v>
      </c>
      <c r="X187" s="10">
        <v>5400</v>
      </c>
      <c r="Y187" s="10">
        <v>0</v>
      </c>
      <c r="Z187" s="9" t="s">
        <v>128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45743</v>
      </c>
      <c r="AK187" s="3">
        <v>45739</v>
      </c>
      <c r="AL187" s="3">
        <v>45733</v>
      </c>
      <c r="AM187" s="3">
        <v>45740</v>
      </c>
      <c r="AN187" s="3">
        <v>45741</v>
      </c>
      <c r="AO187" s="3">
        <v>45741</v>
      </c>
      <c r="AP187" s="3">
        <v>45738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45727</v>
      </c>
      <c r="B188" s="14" t="s">
        <v>590</v>
      </c>
      <c r="C188" s="9" t="s">
        <v>115</v>
      </c>
      <c r="D188" s="13" t="s">
        <v>565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45743</v>
      </c>
      <c r="U188" s="11">
        <v>15000</v>
      </c>
      <c r="V188" s="10">
        <v>0</v>
      </c>
      <c r="W188" s="10">
        <v>15000</v>
      </c>
      <c r="X188" s="10">
        <v>16000</v>
      </c>
      <c r="Y188" s="10">
        <v>0</v>
      </c>
      <c r="Z188" s="9" t="s">
        <v>128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45743</v>
      </c>
      <c r="AK188" s="3">
        <v>45739</v>
      </c>
      <c r="AL188" s="3">
        <v>45733</v>
      </c>
      <c r="AM188" s="3">
        <v>45740</v>
      </c>
      <c r="AN188" s="3">
        <v>45741</v>
      </c>
      <c r="AO188" s="3">
        <v>45741</v>
      </c>
      <c r="AP188" s="3">
        <v>45738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45736</v>
      </c>
      <c r="B189" s="14" t="s">
        <v>708</v>
      </c>
      <c r="C189" s="9" t="s">
        <v>80</v>
      </c>
      <c r="D189" s="13" t="s">
        <v>376</v>
      </c>
      <c r="E189" s="9">
        <v>21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42</v>
      </c>
      <c r="O189" s="9">
        <v>40</v>
      </c>
      <c r="P189" s="10">
        <v>68.387785804799989</v>
      </c>
      <c r="Q189" s="10">
        <v>0</v>
      </c>
      <c r="R189" s="10">
        <v>68.387785804799989</v>
      </c>
      <c r="S189" s="9" t="s">
        <v>67</v>
      </c>
      <c r="T189" s="12">
        <v>45747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3478.5300000000007</v>
      </c>
      <c r="AB189" s="8">
        <v>3478.5300000000007</v>
      </c>
      <c r="AC189" s="8">
        <v>0</v>
      </c>
      <c r="AD189" s="8">
        <v>3478.5300000000007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45747</v>
      </c>
      <c r="AK189" s="3">
        <v>45743</v>
      </c>
      <c r="AL189" s="3">
        <v>45737</v>
      </c>
      <c r="AM189" s="3">
        <v>45744</v>
      </c>
      <c r="AN189" s="3">
        <v>45745</v>
      </c>
      <c r="AO189" s="3">
        <v>45745</v>
      </c>
      <c r="AP189" s="3">
        <v>45742</v>
      </c>
      <c r="AQ189" s="3">
        <v>45746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45736</v>
      </c>
      <c r="B190" s="14" t="s">
        <v>709</v>
      </c>
      <c r="C190" s="9" t="s">
        <v>80</v>
      </c>
      <c r="D190" s="13" t="s">
        <v>681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>
        <v>45747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45747</v>
      </c>
      <c r="AK190" s="3">
        <v>45743</v>
      </c>
      <c r="AL190" s="3">
        <v>45737</v>
      </c>
      <c r="AM190" s="3">
        <v>45744</v>
      </c>
      <c r="AN190" s="3">
        <v>45745</v>
      </c>
      <c r="AO190" s="3">
        <v>45745</v>
      </c>
      <c r="AP190" s="3">
        <v>45742</v>
      </c>
      <c r="AQ190" s="3">
        <v>45746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45740</v>
      </c>
      <c r="B191" s="14" t="s">
        <v>721</v>
      </c>
      <c r="C191" s="9" t="s">
        <v>355</v>
      </c>
      <c r="D191" s="13" t="s">
        <v>716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>
        <v>22</v>
      </c>
      <c r="N191" s="9">
        <v>40</v>
      </c>
      <c r="O191" s="9">
        <v>40</v>
      </c>
      <c r="P191" s="10">
        <v>108.55204095999999</v>
      </c>
      <c r="Q191" s="10">
        <v>0</v>
      </c>
      <c r="R191" s="10">
        <v>108.55204095999999</v>
      </c>
      <c r="S191" s="9" t="s">
        <v>114</v>
      </c>
      <c r="T191" s="12">
        <v>45752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5378.4500000000007</v>
      </c>
      <c r="AB191" s="8">
        <v>5378.4500000000007</v>
      </c>
      <c r="AC191" s="8">
        <v>0</v>
      </c>
      <c r="AD191" s="8">
        <v>5378.4500000000007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45752</v>
      </c>
      <c r="AK191" s="3">
        <v>45748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45747</v>
      </c>
      <c r="AQ191" s="3">
        <v>45751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406</v>
      </c>
      <c r="C192" s="9" t="s">
        <v>111</v>
      </c>
      <c r="D192" s="13" t="s">
        <v>193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0.43312264343039991</v>
      </c>
      <c r="Q192" s="10">
        <v>0</v>
      </c>
      <c r="R192" s="10">
        <v>0.43312264343039991</v>
      </c>
      <c r="S192" s="9" t="s">
        <v>67</v>
      </c>
      <c r="T192" s="12">
        <v>45754</v>
      </c>
      <c r="U192" s="11">
        <v>5000</v>
      </c>
      <c r="V192" s="10">
        <v>4981</v>
      </c>
      <c r="W192" s="10">
        <v>19</v>
      </c>
      <c r="X192" s="10">
        <v>5398</v>
      </c>
      <c r="Y192" s="10">
        <v>0</v>
      </c>
      <c r="Z192" s="9" t="s">
        <v>128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45754</v>
      </c>
      <c r="AK192" s="3">
        <v>45750</v>
      </c>
      <c r="AL192" s="3">
        <v>45744</v>
      </c>
      <c r="AM192" s="3">
        <v>45751</v>
      </c>
      <c r="AN192" s="3">
        <v>45752</v>
      </c>
      <c r="AO192" s="3">
        <v>45752</v>
      </c>
      <c r="AP192" s="3">
        <v>45749</v>
      </c>
      <c r="AQ192" s="3">
        <v>45753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 t="s">
        <v>146</v>
      </c>
      <c r="B193" s="14" t="s">
        <v>146</v>
      </c>
      <c r="C193" s="9" t="s">
        <v>115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45777</v>
      </c>
      <c r="U193" s="11">
        <v>40000</v>
      </c>
      <c r="V193" s="10">
        <v>0</v>
      </c>
      <c r="W193" s="10">
        <v>40000</v>
      </c>
      <c r="X193" s="10">
        <v>0</v>
      </c>
      <c r="Y193" s="10">
        <v>42000</v>
      </c>
      <c r="Z193" s="9" t="s">
        <v>128</v>
      </c>
      <c r="AA193" s="8">
        <v>43027.600000000006</v>
      </c>
      <c r="AB193" s="8">
        <v>43027.600000000006</v>
      </c>
      <c r="AC193" s="8">
        <v>0</v>
      </c>
      <c r="AD193" s="8">
        <v>43027.600000000006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45777</v>
      </c>
      <c r="AK193" s="3">
        <v>45773</v>
      </c>
      <c r="AL193" s="3">
        <v>45767</v>
      </c>
      <c r="AM193" s="3">
        <v>45774</v>
      </c>
      <c r="AN193" s="3">
        <v>45775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45741</v>
      </c>
      <c r="B194" s="14" t="s">
        <v>138</v>
      </c>
      <c r="C194" s="9" t="s">
        <v>208</v>
      </c>
      <c r="D194" s="13" t="s">
        <v>722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114</v>
      </c>
      <c r="T194" s="12">
        <v>45755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5378.4500000000007</v>
      </c>
      <c r="AB194" s="8">
        <v>5378.4500000000007</v>
      </c>
      <c r="AC194" s="8">
        <v>0</v>
      </c>
      <c r="AD194" s="8">
        <v>5378.4500000000007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>
        <v>45755</v>
      </c>
      <c r="AK194" s="3">
        <v>45751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>
        <v>45741</v>
      </c>
      <c r="B195" s="14" t="s">
        <v>138</v>
      </c>
      <c r="C195" s="9" t="s">
        <v>208</v>
      </c>
      <c r="D195" s="13" t="s">
        <v>352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114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45755</v>
      </c>
      <c r="AK195" s="3">
        <v>45751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45741</v>
      </c>
      <c r="B196" s="14" t="s">
        <v>138</v>
      </c>
      <c r="C196" s="9" t="s">
        <v>208</v>
      </c>
      <c r="D196" s="13" t="s">
        <v>723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92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114</v>
      </c>
      <c r="T196" s="12">
        <v>45755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128</v>
      </c>
      <c r="AA196" s="8">
        <v>5378.4500000000007</v>
      </c>
      <c r="AB196" s="8">
        <v>5378.4500000000007</v>
      </c>
      <c r="AC196" s="8">
        <v>0</v>
      </c>
      <c r="AD196" s="8">
        <v>5378.4500000000007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45755</v>
      </c>
      <c r="AK196" s="3">
        <v>45751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45750</v>
      </c>
      <c r="AQ196" s="3">
        <v>45754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45741</v>
      </c>
      <c r="B197" s="14" t="s">
        <v>138</v>
      </c>
      <c r="C197" s="9" t="s">
        <v>208</v>
      </c>
      <c r="D197" s="13" t="s">
        <v>328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114</v>
      </c>
      <c r="T197" s="12">
        <v>45755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45755</v>
      </c>
      <c r="AK197" s="3">
        <v>45751</v>
      </c>
      <c r="AL197" s="3">
        <v>45745</v>
      </c>
      <c r="AM197" s="3">
        <v>45752</v>
      </c>
      <c r="AN197" s="3">
        <v>45753</v>
      </c>
      <c r="AO197" s="3">
        <v>45753</v>
      </c>
      <c r="AP197" s="3">
        <v>45750</v>
      </c>
      <c r="AQ197" s="3">
        <v>45754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45741</v>
      </c>
      <c r="B198" s="14" t="s">
        <v>138</v>
      </c>
      <c r="C198" s="9" t="s">
        <v>208</v>
      </c>
      <c r="D198" s="13" t="s">
        <v>724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92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114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61</v>
      </c>
      <c r="AH198" s="1" t="s">
        <v>68</v>
      </c>
      <c r="AI198" s="1">
        <v>4</v>
      </c>
      <c r="AJ198" s="3">
        <v>45755</v>
      </c>
      <c r="AK198" s="3">
        <v>45751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45741</v>
      </c>
      <c r="B199" s="14" t="s">
        <v>138</v>
      </c>
      <c r="C199" s="9" t="s">
        <v>208</v>
      </c>
      <c r="D199" s="13" t="s">
        <v>725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114</v>
      </c>
      <c r="T199" s="12">
        <v>45755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128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160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128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21513.800000000003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1547.1290706666666</v>
      </c>
    </row>
    <row r="201" spans="1:56" ht="28.5" customHeight="1" x14ac:dyDescent="0.45">
      <c r="A201" s="3" t="s">
        <v>146</v>
      </c>
      <c r="B201" s="14" t="s">
        <v>146</v>
      </c>
      <c r="C201" s="9" t="s">
        <v>111</v>
      </c>
      <c r="D201" s="13" t="s">
        <v>61</v>
      </c>
      <c r="E201" s="9">
        <v>21</v>
      </c>
      <c r="F201" s="9">
        <v>40</v>
      </c>
      <c r="G201" s="9" t="s">
        <v>60</v>
      </c>
      <c r="H201" s="9" t="s">
        <v>66</v>
      </c>
      <c r="I201" s="9">
        <v>108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42</v>
      </c>
      <c r="O201" s="9">
        <v>40</v>
      </c>
      <c r="P201" s="10">
        <v>227.95928601599996</v>
      </c>
      <c r="Q201" s="10">
        <v>0</v>
      </c>
      <c r="R201" s="10">
        <v>227.95928601599996</v>
      </c>
      <c r="S201" s="9" t="s">
        <v>67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11595.1</v>
      </c>
      <c r="AB201" s="8">
        <v>11595.1</v>
      </c>
      <c r="AC201" s="8">
        <v>0</v>
      </c>
      <c r="AD201" s="8">
        <v>11595.1</v>
      </c>
      <c r="AE201" s="8">
        <v>0</v>
      </c>
      <c r="AF201" s="8">
        <v>0</v>
      </c>
      <c r="AG201" s="1" t="s">
        <v>123</v>
      </c>
      <c r="AH201" s="1" t="s">
        <v>68</v>
      </c>
      <c r="AI201" s="1">
        <v>4</v>
      </c>
      <c r="AJ201" s="3">
        <v>45777</v>
      </c>
      <c r="AK201" s="3">
        <v>45773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45631</v>
      </c>
      <c r="B202" s="14" t="s">
        <v>272</v>
      </c>
      <c r="C202" s="9" t="s">
        <v>113</v>
      </c>
      <c r="D202" s="13" t="s">
        <v>160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 t="s">
        <v>63</v>
      </c>
      <c r="U202" s="11">
        <v>16000</v>
      </c>
      <c r="V202" s="10">
        <v>0</v>
      </c>
      <c r="W202" s="10">
        <v>16000</v>
      </c>
      <c r="X202" s="10">
        <v>0</v>
      </c>
      <c r="Y202" s="10">
        <v>16800</v>
      </c>
      <c r="Z202" s="9" t="s">
        <v>128</v>
      </c>
      <c r="AA202" s="8">
        <v>17211.04</v>
      </c>
      <c r="AB202" s="8">
        <v>17211.04</v>
      </c>
      <c r="AC202" s="8">
        <v>0</v>
      </c>
      <c r="AD202" s="8">
        <v>17211.04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336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>
        <v>45628</v>
      </c>
      <c r="B203" s="14" t="s">
        <v>265</v>
      </c>
      <c r="C203" s="9" t="s">
        <v>113</v>
      </c>
      <c r="D203" s="13" t="s">
        <v>160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 t="s">
        <v>63</v>
      </c>
      <c r="U203" s="11">
        <v>16000</v>
      </c>
      <c r="V203" s="10">
        <v>1759</v>
      </c>
      <c r="W203" s="10">
        <v>14241</v>
      </c>
      <c r="X203" s="10">
        <v>0</v>
      </c>
      <c r="Y203" s="10">
        <v>14953.050000000001</v>
      </c>
      <c r="Z203" s="9" t="s">
        <v>128</v>
      </c>
      <c r="AA203" s="8">
        <v>15318.901290000002</v>
      </c>
      <c r="AB203" s="8">
        <v>15318.901290000002</v>
      </c>
      <c r="AC203" s="8">
        <v>0</v>
      </c>
      <c r="AD203" s="8">
        <v>15318.901290000002</v>
      </c>
      <c r="AE203" s="8">
        <v>0</v>
      </c>
      <c r="AF203" s="8">
        <v>0</v>
      </c>
      <c r="AG203" s="1" t="s">
        <v>123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335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45631</v>
      </c>
      <c r="B204" s="14" t="s">
        <v>273</v>
      </c>
      <c r="C204" s="9" t="s">
        <v>113</v>
      </c>
      <c r="D204" s="13" t="s">
        <v>160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 t="s">
        <v>63</v>
      </c>
      <c r="U204" s="11">
        <v>16000</v>
      </c>
      <c r="V204" s="10">
        <v>0</v>
      </c>
      <c r="W204" s="10">
        <v>16000</v>
      </c>
      <c r="X204" s="10">
        <v>0</v>
      </c>
      <c r="Y204" s="10">
        <v>16800</v>
      </c>
      <c r="Z204" s="9" t="s">
        <v>128</v>
      </c>
      <c r="AA204" s="8">
        <v>17211.04</v>
      </c>
      <c r="AB204" s="8">
        <v>17211.04</v>
      </c>
      <c r="AC204" s="8">
        <v>0</v>
      </c>
      <c r="AD204" s="8">
        <v>17211.04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337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45693</v>
      </c>
      <c r="B205" s="14" t="s">
        <v>405</v>
      </c>
      <c r="C205" s="9" t="s">
        <v>111</v>
      </c>
      <c r="D205" s="13" t="s">
        <v>402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128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45693</v>
      </c>
      <c r="B206" s="14" t="s">
        <v>406</v>
      </c>
      <c r="C206" s="9" t="s">
        <v>111</v>
      </c>
      <c r="D206" s="13" t="s">
        <v>193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113.97964300799998</v>
      </c>
      <c r="Q206" s="10">
        <v>0</v>
      </c>
      <c r="R206" s="10">
        <v>113.97964300799998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128</v>
      </c>
      <c r="AA206" s="8">
        <v>5797.55</v>
      </c>
      <c r="AB206" s="8">
        <v>5797.55</v>
      </c>
      <c r="AC206" s="8">
        <v>0</v>
      </c>
      <c r="AD206" s="8">
        <v>5797.55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45667</v>
      </c>
      <c r="B207" s="14" t="s">
        <v>347</v>
      </c>
      <c r="C207" s="9" t="s">
        <v>111</v>
      </c>
      <c r="D207" s="13" t="s">
        <v>341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91</v>
      </c>
      <c r="M207" s="10">
        <v>22</v>
      </c>
      <c r="N207" s="9">
        <v>40</v>
      </c>
      <c r="O207" s="9">
        <v>40</v>
      </c>
      <c r="P207" s="10">
        <v>86.841632767999982</v>
      </c>
      <c r="Q207" s="10">
        <v>0</v>
      </c>
      <c r="R207" s="10">
        <v>86.841632767999982</v>
      </c>
      <c r="S207" s="9" t="s">
        <v>67</v>
      </c>
      <c r="T207" s="12" t="s">
        <v>63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128</v>
      </c>
      <c r="AA207" s="8">
        <v>4414.5199999999995</v>
      </c>
      <c r="AB207" s="8">
        <v>4414.5199999999995</v>
      </c>
      <c r="AC207" s="8">
        <v>0</v>
      </c>
      <c r="AD207" s="8">
        <v>4414.5199999999995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113</v>
      </c>
      <c r="D208" s="13" t="s">
        <v>160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128</v>
      </c>
      <c r="AA208" s="8">
        <v>10756.900000000001</v>
      </c>
      <c r="AB208" s="8">
        <v>10756.900000000001</v>
      </c>
      <c r="AC208" s="8">
        <v>0</v>
      </c>
      <c r="AD208" s="8">
        <v>10756.900000000001</v>
      </c>
      <c r="AE208" s="8">
        <v>0</v>
      </c>
      <c r="AF208" s="8">
        <v>0</v>
      </c>
      <c r="AG208" s="1" t="s">
        <v>122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45548</v>
      </c>
      <c r="B209" s="14" t="s">
        <v>217</v>
      </c>
      <c r="C209" s="9" t="s">
        <v>111</v>
      </c>
      <c r="D209" s="13" t="s">
        <v>211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91</v>
      </c>
      <c r="M209" s="10">
        <v>22</v>
      </c>
      <c r="N209" s="9">
        <v>40</v>
      </c>
      <c r="O209" s="9">
        <v>40</v>
      </c>
      <c r="P209" s="10">
        <v>217.10408191999997</v>
      </c>
      <c r="Q209" s="10">
        <v>0</v>
      </c>
      <c r="R209" s="10">
        <v>217.10408191999997</v>
      </c>
      <c r="S209" s="9" t="s">
        <v>67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128</v>
      </c>
      <c r="AA209" s="8">
        <v>11036.3</v>
      </c>
      <c r="AB209" s="8">
        <v>11036.3</v>
      </c>
      <c r="AC209" s="8">
        <v>0</v>
      </c>
      <c r="AD209" s="8">
        <v>11036.3</v>
      </c>
      <c r="AE209" s="8">
        <v>0</v>
      </c>
      <c r="AF209" s="8">
        <v>0</v>
      </c>
      <c r="AG209" s="1" t="s">
        <v>126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45066</v>
      </c>
      <c r="B210" s="14" t="s">
        <v>136</v>
      </c>
      <c r="C210" s="9" t="s">
        <v>80</v>
      </c>
      <c r="D210" s="13" t="s">
        <v>135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128</v>
      </c>
      <c r="AA210" s="8">
        <v>5518.15</v>
      </c>
      <c r="AB210" s="8">
        <v>5518.15</v>
      </c>
      <c r="AC210" s="8">
        <v>0</v>
      </c>
      <c r="AD210" s="8">
        <v>5518.15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>
        <v>0</v>
      </c>
      <c r="H211" s="9">
        <v>0</v>
      </c>
      <c r="I211" s="9">
        <v>74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 t="s">
        <v>83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128</v>
      </c>
      <c r="AA211" s="8">
        <v>211150.36129</v>
      </c>
      <c r="AB211" s="8">
        <v>189636.56128999998</v>
      </c>
      <c r="AC211" s="8">
        <v>21513.800000000003</v>
      </c>
      <c r="AD211" s="8">
        <v>189636.56128999998</v>
      </c>
      <c r="AE211" s="8">
        <v>21513.800000000003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130</v>
      </c>
      <c r="BD211" s="56">
        <v>0</v>
      </c>
    </row>
    <row r="212" spans="1:56" ht="28.5" customHeight="1" x14ac:dyDescent="0.45">
      <c r="A212" s="3">
        <v>45720</v>
      </c>
      <c r="B212" s="14" t="s">
        <v>516</v>
      </c>
      <c r="C212" s="9" t="s">
        <v>502</v>
      </c>
      <c r="D212" s="13" t="s">
        <v>503</v>
      </c>
      <c r="E212" s="9">
        <v>22</v>
      </c>
      <c r="F212" s="9">
        <v>34</v>
      </c>
      <c r="G212" s="9" t="s">
        <v>60</v>
      </c>
      <c r="H212" s="9" t="s">
        <v>66</v>
      </c>
      <c r="I212" s="9">
        <v>115</v>
      </c>
      <c r="J212" s="9" t="s">
        <v>78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377</v>
      </c>
      <c r="T212" s="12">
        <v>45746</v>
      </c>
      <c r="U212" s="11">
        <v>300000</v>
      </c>
      <c r="V212" s="10">
        <v>125000</v>
      </c>
      <c r="W212" s="10">
        <v>175000</v>
      </c>
      <c r="X212" s="10">
        <v>200791</v>
      </c>
      <c r="Y212" s="10">
        <v>104169.45000000001</v>
      </c>
      <c r="Z212" s="9" t="s">
        <v>419</v>
      </c>
      <c r="AA212" s="8">
        <v>103322.55237150002</v>
      </c>
      <c r="AB212" s="8">
        <v>93683</v>
      </c>
      <c r="AC212" s="8">
        <v>9639.5523715000163</v>
      </c>
      <c r="AD212" s="8">
        <v>0</v>
      </c>
      <c r="AE212" s="8">
        <v>103322.55237150002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45746</v>
      </c>
      <c r="AK212" s="3">
        <v>45742</v>
      </c>
      <c r="AL212" s="3">
        <v>45736</v>
      </c>
      <c r="AM212" s="3">
        <v>45743</v>
      </c>
      <c r="AN212" s="3">
        <v>45744</v>
      </c>
      <c r="AO212" s="3">
        <v>45744</v>
      </c>
      <c r="AP212" s="3">
        <v>45741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422</v>
      </c>
      <c r="BD212" s="56">
        <v>1029.9540390535385</v>
      </c>
    </row>
    <row r="213" spans="1:56" ht="28.5" customHeight="1" x14ac:dyDescent="0.45">
      <c r="A213" s="3">
        <v>45720</v>
      </c>
      <c r="B213" s="14" t="s">
        <v>516</v>
      </c>
      <c r="C213" s="9" t="s">
        <v>502</v>
      </c>
      <c r="D213" s="13" t="s">
        <v>503</v>
      </c>
      <c r="E213" s="9">
        <v>22</v>
      </c>
      <c r="F213" s="9">
        <v>34</v>
      </c>
      <c r="G213" s="9" t="s">
        <v>60</v>
      </c>
      <c r="H213" s="9" t="s">
        <v>66</v>
      </c>
      <c r="I213" s="9">
        <v>115</v>
      </c>
      <c r="J213" s="9" t="s">
        <v>78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377</v>
      </c>
      <c r="T213" s="12">
        <v>45800</v>
      </c>
      <c r="U213" s="11">
        <v>3700000</v>
      </c>
      <c r="V213" s="10">
        <v>0</v>
      </c>
      <c r="W213" s="10">
        <v>3700000</v>
      </c>
      <c r="X213" s="10">
        <v>0</v>
      </c>
      <c r="Y213" s="10">
        <v>3885000</v>
      </c>
      <c r="Z213" s="9" t="s">
        <v>419</v>
      </c>
      <c r="AA213" s="8">
        <v>3669919.0000000005</v>
      </c>
      <c r="AB213" s="8">
        <v>0</v>
      </c>
      <c r="AC213" s="8">
        <v>3669919.0000000005</v>
      </c>
      <c r="AD213" s="8">
        <v>0</v>
      </c>
      <c r="AE213" s="8">
        <v>3669919.0000000005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45800</v>
      </c>
      <c r="AK213" s="3">
        <v>45796</v>
      </c>
      <c r="AL213" s="3">
        <v>45790</v>
      </c>
      <c r="AM213" s="3">
        <v>45797</v>
      </c>
      <c r="AN213" s="3">
        <v>45798</v>
      </c>
      <c r="AO213" s="3">
        <v>45798</v>
      </c>
      <c r="AP213" s="3">
        <v>45795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422</v>
      </c>
      <c r="BD213" s="56">
        <v>392118.61208666681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21.6</v>
      </c>
      <c r="F214" s="9">
        <v>34</v>
      </c>
      <c r="G214" s="9">
        <v>0</v>
      </c>
      <c r="H214" s="9">
        <v>0</v>
      </c>
      <c r="I214" s="9">
        <v>97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419</v>
      </c>
      <c r="AA214" s="8">
        <v>3773241.5523715005</v>
      </c>
      <c r="AB214" s="8">
        <v>93683</v>
      </c>
      <c r="AC214" s="8">
        <v>3679558.5523715005</v>
      </c>
      <c r="AD214" s="8">
        <v>0</v>
      </c>
      <c r="AE214" s="8">
        <v>3773241.5523715005</v>
      </c>
      <c r="AF214" s="8" t="s">
        <v>58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422</v>
      </c>
      <c r="BD214" s="56">
        <v>0</v>
      </c>
    </row>
    <row r="215" spans="1:56" ht="28.5" customHeight="1" x14ac:dyDescent="0.45">
      <c r="A215" s="3">
        <v>45706</v>
      </c>
      <c r="B215" s="14" t="s">
        <v>532</v>
      </c>
      <c r="C215" s="9" t="s">
        <v>282</v>
      </c>
      <c r="D215" s="13" t="s">
        <v>283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45747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 t="s">
        <v>236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445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45723</v>
      </c>
      <c r="B216" s="14" t="s">
        <v>545</v>
      </c>
      <c r="C216" s="9" t="s">
        <v>282</v>
      </c>
      <c r="D216" s="13" t="s">
        <v>274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45747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5518.15</v>
      </c>
      <c r="AF216" s="8" t="s">
        <v>236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45740</v>
      </c>
      <c r="B217" s="14" t="s">
        <v>726</v>
      </c>
      <c r="C217" s="9" t="s">
        <v>710</v>
      </c>
      <c r="D217" s="13" t="s">
        <v>711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45751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84</v>
      </c>
      <c r="AA217" s="8">
        <v>19837.400000000001</v>
      </c>
      <c r="AB217" s="8">
        <v>3030</v>
      </c>
      <c r="AC217" s="8">
        <v>16807.400000000001</v>
      </c>
      <c r="AD217" s="8">
        <v>0</v>
      </c>
      <c r="AE217" s="8">
        <v>0</v>
      </c>
      <c r="AF217" s="8" t="s">
        <v>356</v>
      </c>
      <c r="AG217" s="1" t="s">
        <v>61</v>
      </c>
      <c r="AH217" s="1" t="s">
        <v>74</v>
      </c>
      <c r="AI217" s="1">
        <v>2</v>
      </c>
      <c r="AJ217" s="3">
        <v>45751</v>
      </c>
      <c r="AK217" s="3">
        <v>0</v>
      </c>
      <c r="AL217" s="3">
        <v>45742</v>
      </c>
      <c r="AM217" s="3">
        <v>45749</v>
      </c>
      <c r="AN217" s="3">
        <v>45750</v>
      </c>
      <c r="AO217" s="3">
        <v>45750</v>
      </c>
      <c r="AP217" s="3">
        <v>45746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1256.3531499999999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325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45777</v>
      </c>
      <c r="U218" s="11">
        <v>50000</v>
      </c>
      <c r="V218" s="10">
        <v>0</v>
      </c>
      <c r="W218" s="10">
        <v>50000</v>
      </c>
      <c r="X218" s="10">
        <v>0</v>
      </c>
      <c r="Y218" s="10">
        <v>52500</v>
      </c>
      <c r="Z218" s="9" t="s">
        <v>84</v>
      </c>
      <c r="AA218" s="8">
        <v>49593.500000000007</v>
      </c>
      <c r="AB218" s="8">
        <v>0</v>
      </c>
      <c r="AC218" s="8">
        <v>49593.500000000007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74</v>
      </c>
      <c r="AI218" s="1">
        <v>2</v>
      </c>
      <c r="AJ218" s="3">
        <v>45777</v>
      </c>
      <c r="AK218" s="3">
        <v>0</v>
      </c>
      <c r="AL218" s="3">
        <v>45768</v>
      </c>
      <c r="AM218" s="3">
        <v>45775</v>
      </c>
      <c r="AN218" s="3">
        <v>45776</v>
      </c>
      <c r="AO218" s="3">
        <v>45776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3707.1141250000001</v>
      </c>
    </row>
    <row r="219" spans="1:56" ht="28.5" customHeight="1" x14ac:dyDescent="0.45">
      <c r="A219" s="3" t="s">
        <v>146</v>
      </c>
      <c r="B219" s="14" t="s">
        <v>146</v>
      </c>
      <c r="C219" s="9" t="s">
        <v>349</v>
      </c>
      <c r="D219" s="13" t="s">
        <v>61</v>
      </c>
      <c r="E219" s="9">
        <v>23</v>
      </c>
      <c r="F219" s="9">
        <v>34</v>
      </c>
      <c r="G219" s="9" t="s">
        <v>60</v>
      </c>
      <c r="H219" s="9" t="s">
        <v>66</v>
      </c>
      <c r="I219" s="9">
        <v>92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84</v>
      </c>
      <c r="AA219" s="8">
        <v>9918.7000000000007</v>
      </c>
      <c r="AB219" s="8">
        <v>0</v>
      </c>
      <c r="AC219" s="8">
        <v>9918.7000000000007</v>
      </c>
      <c r="AD219" s="8">
        <v>0</v>
      </c>
      <c r="AE219" s="8">
        <v>9918.7000000000007</v>
      </c>
      <c r="AF219" s="8">
        <v>0</v>
      </c>
      <c r="AG219" s="1" t="s">
        <v>122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741.42282499999999</v>
      </c>
    </row>
    <row r="220" spans="1:56" ht="28.5" customHeight="1" x14ac:dyDescent="0.45">
      <c r="A220" s="3" t="s">
        <v>146</v>
      </c>
      <c r="B220" s="14" t="s">
        <v>146</v>
      </c>
      <c r="C220" s="9" t="s">
        <v>195</v>
      </c>
      <c r="D220" s="13" t="s">
        <v>61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93</v>
      </c>
      <c r="M220" s="10">
        <v>24</v>
      </c>
      <c r="N220" s="9">
        <v>37</v>
      </c>
      <c r="O220" s="9">
        <v>50</v>
      </c>
      <c r="P220" s="10">
        <v>273.84719423999996</v>
      </c>
      <c r="Q220" s="10">
        <v>0</v>
      </c>
      <c r="R220" s="10">
        <v>273.84719423999996</v>
      </c>
      <c r="S220" s="9" t="s">
        <v>133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84</v>
      </c>
      <c r="AA220" s="8">
        <v>9918.7000000000007</v>
      </c>
      <c r="AB220" s="8">
        <v>0</v>
      </c>
      <c r="AC220" s="8">
        <v>9918.7000000000007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72</v>
      </c>
      <c r="AI220" s="1">
        <v>3</v>
      </c>
      <c r="AJ220" s="3">
        <v>45777</v>
      </c>
      <c r="AK220" s="3">
        <v>0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741.42282499999999</v>
      </c>
    </row>
    <row r="221" spans="1:56" ht="28.5" customHeight="1" x14ac:dyDescent="0.45">
      <c r="A221" s="3" t="s">
        <v>146</v>
      </c>
      <c r="B221" s="14" t="s">
        <v>146</v>
      </c>
      <c r="C221" s="9" t="s">
        <v>282</v>
      </c>
      <c r="D221" s="13" t="s">
        <v>61</v>
      </c>
      <c r="E221" s="9">
        <v>23</v>
      </c>
      <c r="F221" s="9">
        <v>34</v>
      </c>
      <c r="G221" s="9" t="s">
        <v>60</v>
      </c>
      <c r="H221" s="9" t="s">
        <v>66</v>
      </c>
      <c r="I221" s="9">
        <v>92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84</v>
      </c>
      <c r="AA221" s="8">
        <v>9918.7000000000007</v>
      </c>
      <c r="AB221" s="8">
        <v>0</v>
      </c>
      <c r="AC221" s="8">
        <v>9918.7000000000007</v>
      </c>
      <c r="AD221" s="8">
        <v>0</v>
      </c>
      <c r="AE221" s="8">
        <v>9918.7000000000007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741.42282499999999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84</v>
      </c>
      <c r="AA222" s="8">
        <v>110223.3</v>
      </c>
      <c r="AB222" s="8">
        <v>14066.3</v>
      </c>
      <c r="AC222" s="8">
        <v>96157</v>
      </c>
      <c r="AD222" s="8">
        <v>5518.15</v>
      </c>
      <c r="AE222" s="8">
        <v>25355.550000000003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45733</v>
      </c>
      <c r="B223" s="14" t="s">
        <v>641</v>
      </c>
      <c r="C223" s="9" t="s">
        <v>642</v>
      </c>
      <c r="D223" s="13" t="s">
        <v>643</v>
      </c>
      <c r="E223" s="9">
        <v>23</v>
      </c>
      <c r="F223" s="9">
        <v>34</v>
      </c>
      <c r="G223" s="9" t="s">
        <v>200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45747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202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45747</v>
      </c>
      <c r="AK223" s="3">
        <v>0</v>
      </c>
      <c r="AL223" s="3">
        <v>45738</v>
      </c>
      <c r="AM223" s="3">
        <v>45745</v>
      </c>
      <c r="AN223" s="3">
        <v>45746</v>
      </c>
      <c r="AO223" s="3">
        <v>45746</v>
      </c>
      <c r="AP223" s="3">
        <v>45742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400.2085242222222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200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202</v>
      </c>
      <c r="AA224" s="8">
        <v>4959.3500000000004</v>
      </c>
      <c r="AB224" s="8">
        <v>0</v>
      </c>
      <c r="AC224" s="8">
        <v>4959.3500000000004</v>
      </c>
      <c r="AD224" s="8">
        <v>0</v>
      </c>
      <c r="AE224" s="8">
        <v>0</v>
      </c>
      <c r="AF224" s="8">
        <v>0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201</v>
      </c>
      <c r="BD224" s="56">
        <v>0</v>
      </c>
    </row>
    <row r="225" spans="1:56" ht="28.5" customHeight="1" x14ac:dyDescent="0.45">
      <c r="A225" s="3">
        <v>45729</v>
      </c>
      <c r="B225" s="14" t="s">
        <v>587</v>
      </c>
      <c r="C225" s="9" t="s">
        <v>588</v>
      </c>
      <c r="D225" s="13" t="s">
        <v>589</v>
      </c>
      <c r="E225" s="9">
        <v>23</v>
      </c>
      <c r="F225" s="9">
        <v>34</v>
      </c>
      <c r="G225" s="9" t="s">
        <v>60</v>
      </c>
      <c r="H225" s="9" t="s">
        <v>66</v>
      </c>
      <c r="I225" s="9">
        <v>105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37</v>
      </c>
      <c r="O225" s="9">
        <v>70</v>
      </c>
      <c r="P225" s="10">
        <v>1.4185284661631998</v>
      </c>
      <c r="Q225" s="10">
        <v>35</v>
      </c>
      <c r="R225" s="10">
        <v>0</v>
      </c>
      <c r="S225" s="9" t="s">
        <v>71</v>
      </c>
      <c r="T225" s="12">
        <v>45743</v>
      </c>
      <c r="U225" s="11">
        <v>5000</v>
      </c>
      <c r="V225" s="10">
        <v>4963</v>
      </c>
      <c r="W225" s="10">
        <v>37</v>
      </c>
      <c r="X225" s="10">
        <v>5400</v>
      </c>
      <c r="Y225" s="10">
        <v>0</v>
      </c>
      <c r="Z225" s="9" t="s">
        <v>314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356</v>
      </c>
      <c r="AG225" s="1" t="s">
        <v>122</v>
      </c>
      <c r="AH225" s="1" t="s">
        <v>68</v>
      </c>
      <c r="AI225" s="1">
        <v>4</v>
      </c>
      <c r="AJ225" s="3">
        <v>45743</v>
      </c>
      <c r="AK225" s="3">
        <v>45739</v>
      </c>
      <c r="AL225" s="3">
        <v>45733</v>
      </c>
      <c r="AM225" s="3">
        <v>45740</v>
      </c>
      <c r="AN225" s="3">
        <v>45741</v>
      </c>
      <c r="AO225" s="3">
        <v>45741</v>
      </c>
      <c r="AP225" s="3">
        <v>45738</v>
      </c>
      <c r="AQ225" s="3">
        <v>45742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108</v>
      </c>
      <c r="BD225" s="56">
        <v>0</v>
      </c>
    </row>
    <row r="226" spans="1:56" ht="28.5" customHeight="1" x14ac:dyDescent="0.45">
      <c r="A226" s="3">
        <v>45727</v>
      </c>
      <c r="B226" s="14" t="s">
        <v>590</v>
      </c>
      <c r="C226" s="9" t="s">
        <v>115</v>
      </c>
      <c r="D226" s="13" t="s">
        <v>59</v>
      </c>
      <c r="E226" s="9">
        <v>23</v>
      </c>
      <c r="F226" s="9">
        <v>40</v>
      </c>
      <c r="G226" s="9" t="s">
        <v>60</v>
      </c>
      <c r="H226" s="9" t="s">
        <v>66</v>
      </c>
      <c r="I226" s="9">
        <v>125</v>
      </c>
      <c r="J226" s="9" t="s">
        <v>57</v>
      </c>
      <c r="K226" s="9">
        <v>5</v>
      </c>
      <c r="L226" s="9" t="s">
        <v>254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45743</v>
      </c>
      <c r="U226" s="11">
        <v>10938</v>
      </c>
      <c r="V226" s="10">
        <v>3300</v>
      </c>
      <c r="W226" s="10">
        <v>7638</v>
      </c>
      <c r="X226" s="10">
        <v>0</v>
      </c>
      <c r="Y226" s="10">
        <v>0</v>
      </c>
      <c r="Z226" s="9" t="s">
        <v>314</v>
      </c>
      <c r="AA226" s="8">
        <v>8856.3373800000008</v>
      </c>
      <c r="AB226" s="8">
        <v>7700</v>
      </c>
      <c r="AC226" s="8">
        <v>1156.3373800000008</v>
      </c>
      <c r="AD226" s="8">
        <v>0</v>
      </c>
      <c r="AE226" s="8">
        <v>8856.3373800000008</v>
      </c>
      <c r="AF226" s="8" t="s">
        <v>320</v>
      </c>
      <c r="AG226" s="1" t="s">
        <v>122</v>
      </c>
      <c r="AH226" s="1" t="s">
        <v>164</v>
      </c>
      <c r="AI226" s="1">
        <v>2</v>
      </c>
      <c r="AJ226" s="3">
        <v>45743</v>
      </c>
      <c r="AK226" s="3">
        <v>45741</v>
      </c>
      <c r="AL226" s="3">
        <v>0</v>
      </c>
      <c r="AM226" s="3">
        <v>0</v>
      </c>
      <c r="AN226" s="3">
        <v>0</v>
      </c>
      <c r="AO226" s="3">
        <v>45742</v>
      </c>
      <c r="AP226" s="3">
        <v>45738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159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108</v>
      </c>
      <c r="BD226" s="56">
        <v>101.95041233666673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85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314</v>
      </c>
      <c r="AA227" s="8">
        <v>8856.3373800000008</v>
      </c>
      <c r="AB227" s="8">
        <v>7700</v>
      </c>
      <c r="AC227" s="8">
        <v>1156.3373800000008</v>
      </c>
      <c r="AD227" s="8">
        <v>0</v>
      </c>
      <c r="AE227" s="8">
        <v>8856.3373800000008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315</v>
      </c>
      <c r="BD227" s="56">
        <v>0</v>
      </c>
    </row>
    <row r="228" spans="1:56" ht="28.5" customHeight="1" x14ac:dyDescent="0.45">
      <c r="A228" s="3">
        <v>45601</v>
      </c>
      <c r="B228" s="14" t="s">
        <v>242</v>
      </c>
      <c r="C228" s="9" t="s">
        <v>94</v>
      </c>
      <c r="D228" s="13" t="s">
        <v>158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3256.5612287999998</v>
      </c>
      <c r="Q228" s="10">
        <v>3256.5612287999998</v>
      </c>
      <c r="R228" s="10">
        <v>0</v>
      </c>
      <c r="S228" s="9" t="s">
        <v>100</v>
      </c>
      <c r="T228" s="12">
        <v>45797</v>
      </c>
      <c r="U228" s="11">
        <v>100000</v>
      </c>
      <c r="V228" s="10">
        <v>0</v>
      </c>
      <c r="W228" s="10">
        <v>100000</v>
      </c>
      <c r="X228" s="10">
        <v>0</v>
      </c>
      <c r="Y228" s="10">
        <v>105000</v>
      </c>
      <c r="Z228" s="9" t="s">
        <v>407</v>
      </c>
      <c r="AA228" s="8">
        <v>107569.00000000001</v>
      </c>
      <c r="AB228" s="8">
        <v>0</v>
      </c>
      <c r="AC228" s="8">
        <v>107569.00000000001</v>
      </c>
      <c r="AD228" s="8">
        <v>0</v>
      </c>
      <c r="AE228" s="8">
        <v>0</v>
      </c>
      <c r="AF228" s="8" t="s">
        <v>408</v>
      </c>
      <c r="AG228" s="1" t="s">
        <v>123</v>
      </c>
      <c r="AH228" s="1" t="s">
        <v>72</v>
      </c>
      <c r="AI228" s="1">
        <v>3</v>
      </c>
      <c r="AJ228" s="3">
        <v>45797</v>
      </c>
      <c r="AK228" s="3">
        <v>0</v>
      </c>
      <c r="AL228" s="3">
        <v>45787</v>
      </c>
      <c r="AM228" s="3">
        <v>45794</v>
      </c>
      <c r="AN228" s="3">
        <v>45795</v>
      </c>
      <c r="AO228" s="3">
        <v>45795</v>
      </c>
      <c r="AP228" s="3">
        <v>45792</v>
      </c>
      <c r="AQ228" s="3">
        <v>45796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491</v>
      </c>
      <c r="AZ228" s="2">
        <v>0</v>
      </c>
      <c r="BA228" s="2">
        <v>0</v>
      </c>
      <c r="BB228" s="2">
        <v>0</v>
      </c>
      <c r="BC228" s="1" t="s">
        <v>120</v>
      </c>
      <c r="BD228" s="56">
        <v>13779.977343611114</v>
      </c>
    </row>
    <row r="229" spans="1:56" ht="28.5" customHeight="1" x14ac:dyDescent="0.45">
      <c r="A229" s="3">
        <v>45601</v>
      </c>
      <c r="B229" s="14" t="s">
        <v>242</v>
      </c>
      <c r="C229" s="9" t="s">
        <v>94</v>
      </c>
      <c r="D229" s="13" t="s">
        <v>158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264</v>
      </c>
      <c r="R229" s="10">
        <v>6249.1224575999995</v>
      </c>
      <c r="S229" s="9" t="s">
        <v>100</v>
      </c>
      <c r="T229" s="12">
        <v>45828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407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408</v>
      </c>
      <c r="AG229" s="1" t="s">
        <v>123</v>
      </c>
      <c r="AH229" s="1" t="s">
        <v>72</v>
      </c>
      <c r="AI229" s="1">
        <v>3</v>
      </c>
      <c r="AJ229" s="3">
        <v>45828</v>
      </c>
      <c r="AK229" s="3">
        <v>0</v>
      </c>
      <c r="AL229" s="3">
        <v>45818</v>
      </c>
      <c r="AM229" s="3">
        <v>45825</v>
      </c>
      <c r="AN229" s="3">
        <v>45826</v>
      </c>
      <c r="AO229" s="3">
        <v>45826</v>
      </c>
      <c r="AP229" s="3">
        <v>45823</v>
      </c>
      <c r="AQ229" s="3">
        <v>45827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491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242</v>
      </c>
      <c r="C230" s="9" t="s">
        <v>94</v>
      </c>
      <c r="D230" s="13" t="s">
        <v>158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6513.1224575999995</v>
      </c>
      <c r="Q230" s="10">
        <v>0</v>
      </c>
      <c r="R230" s="10">
        <v>6513.1224575999995</v>
      </c>
      <c r="S230" s="9" t="s">
        <v>100</v>
      </c>
      <c r="T230" s="12">
        <v>45858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101</v>
      </c>
      <c r="AA230" s="8">
        <v>215138.00000000003</v>
      </c>
      <c r="AB230" s="8">
        <v>0</v>
      </c>
      <c r="AC230" s="8">
        <v>215138.00000000003</v>
      </c>
      <c r="AD230" s="8">
        <v>0</v>
      </c>
      <c r="AE230" s="8">
        <v>0</v>
      </c>
      <c r="AF230" s="8" t="s">
        <v>408</v>
      </c>
      <c r="AG230" s="1" t="s">
        <v>123</v>
      </c>
      <c r="AH230" s="1" t="s">
        <v>72</v>
      </c>
      <c r="AI230" s="1">
        <v>3</v>
      </c>
      <c r="AJ230" s="3">
        <v>45858</v>
      </c>
      <c r="AK230" s="3">
        <v>0</v>
      </c>
      <c r="AL230" s="3">
        <v>45848</v>
      </c>
      <c r="AM230" s="3">
        <v>45855</v>
      </c>
      <c r="AN230" s="3">
        <v>45856</v>
      </c>
      <c r="AO230" s="3">
        <v>45856</v>
      </c>
      <c r="AP230" s="3">
        <v>45853</v>
      </c>
      <c r="AQ230" s="3">
        <v>45857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27559.954687222227</v>
      </c>
    </row>
    <row r="231" spans="1:56" ht="28.5" customHeight="1" x14ac:dyDescent="0.45">
      <c r="A231" s="3">
        <v>45601</v>
      </c>
      <c r="B231" s="14" t="s">
        <v>242</v>
      </c>
      <c r="C231" s="9" t="s">
        <v>94</v>
      </c>
      <c r="D231" s="13" t="s">
        <v>110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4884.8418431999999</v>
      </c>
      <c r="Q231" s="10">
        <v>0</v>
      </c>
      <c r="R231" s="10">
        <v>4884.8418431999999</v>
      </c>
      <c r="S231" s="9" t="s">
        <v>100</v>
      </c>
      <c r="T231" s="12">
        <v>45858</v>
      </c>
      <c r="U231" s="11">
        <v>150000</v>
      </c>
      <c r="V231" s="10">
        <v>0</v>
      </c>
      <c r="W231" s="10">
        <v>150000</v>
      </c>
      <c r="X231" s="10">
        <v>0</v>
      </c>
      <c r="Y231" s="10">
        <v>157500</v>
      </c>
      <c r="Z231" s="9" t="s">
        <v>407</v>
      </c>
      <c r="AA231" s="8">
        <v>161353.5</v>
      </c>
      <c r="AB231" s="8">
        <v>0</v>
      </c>
      <c r="AC231" s="8">
        <v>161353.5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>
        <v>45858</v>
      </c>
      <c r="AK231" s="3">
        <v>0</v>
      </c>
      <c r="AL231" s="3">
        <v>45848</v>
      </c>
      <c r="AM231" s="3">
        <v>45855</v>
      </c>
      <c r="AN231" s="3">
        <v>45856</v>
      </c>
      <c r="AO231" s="3">
        <v>45856</v>
      </c>
      <c r="AP231" s="3">
        <v>45853</v>
      </c>
      <c r="AQ231" s="3">
        <v>45857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120</v>
      </c>
      <c r="BD231" s="56">
        <v>20669.966015416667</v>
      </c>
    </row>
    <row r="232" spans="1:56" ht="28.5" customHeight="1" x14ac:dyDescent="0.45">
      <c r="A232" s="3">
        <v>45601</v>
      </c>
      <c r="B232" s="14" t="s">
        <v>242</v>
      </c>
      <c r="C232" s="9" t="s">
        <v>94</v>
      </c>
      <c r="D232" s="13" t="s">
        <v>158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100</v>
      </c>
      <c r="T232" s="12">
        <v>45889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101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408</v>
      </c>
      <c r="AG232" s="1" t="s">
        <v>122</v>
      </c>
      <c r="AH232" s="1" t="s">
        <v>72</v>
      </c>
      <c r="AI232" s="1">
        <v>3</v>
      </c>
      <c r="AJ232" s="3">
        <v>45889</v>
      </c>
      <c r="AK232" s="3">
        <v>0</v>
      </c>
      <c r="AL232" s="3">
        <v>45879</v>
      </c>
      <c r="AM232" s="3">
        <v>45886</v>
      </c>
      <c r="AN232" s="3">
        <v>45887</v>
      </c>
      <c r="AO232" s="3">
        <v>45887</v>
      </c>
      <c r="AP232" s="3">
        <v>45884</v>
      </c>
      <c r="AQ232" s="3">
        <v>45888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27559.954687222227</v>
      </c>
    </row>
    <row r="233" spans="1:56" ht="28.5" customHeight="1" x14ac:dyDescent="0.45">
      <c r="A233" s="3">
        <v>45601</v>
      </c>
      <c r="B233" s="14" t="s">
        <v>242</v>
      </c>
      <c r="C233" s="9" t="s">
        <v>94</v>
      </c>
      <c r="D233" s="13" t="s">
        <v>158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3461.0081427440637</v>
      </c>
      <c r="Q233" s="10">
        <v>0</v>
      </c>
      <c r="R233" s="10">
        <v>3461.0081427440637</v>
      </c>
      <c r="S233" s="9" t="s">
        <v>100</v>
      </c>
      <c r="T233" s="12" t="s">
        <v>63</v>
      </c>
      <c r="U233" s="11">
        <v>106278</v>
      </c>
      <c r="V233" s="10">
        <v>0</v>
      </c>
      <c r="W233" s="10">
        <v>106278</v>
      </c>
      <c r="X233" s="10">
        <v>0</v>
      </c>
      <c r="Y233" s="10">
        <v>111591.90000000001</v>
      </c>
      <c r="Z233" s="9" t="s">
        <v>101</v>
      </c>
      <c r="AA233" s="8">
        <v>114322.18182000001</v>
      </c>
      <c r="AB233" s="8">
        <v>0</v>
      </c>
      <c r="AC233" s="8">
        <v>114322.18182000001</v>
      </c>
      <c r="AD233" s="8">
        <v>0</v>
      </c>
      <c r="AE233" s="8">
        <v>0</v>
      </c>
      <c r="AF233" s="8" t="s">
        <v>408</v>
      </c>
      <c r="AG233" s="1" t="s">
        <v>122</v>
      </c>
      <c r="AH233" s="1" t="s">
        <v>72</v>
      </c>
      <c r="AI233" s="1">
        <v>3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14645.084321243019</v>
      </c>
    </row>
    <row r="234" spans="1:56" ht="28.5" customHeight="1" x14ac:dyDescent="0.45">
      <c r="A234" s="3">
        <v>45601</v>
      </c>
      <c r="B234" s="14" t="s">
        <v>242</v>
      </c>
      <c r="C234" s="9" t="s">
        <v>94</v>
      </c>
      <c r="D234" s="13" t="s">
        <v>158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100</v>
      </c>
      <c r="T234" s="12" t="s">
        <v>142</v>
      </c>
      <c r="U234" s="11">
        <v>10000</v>
      </c>
      <c r="V234" s="10">
        <v>12607</v>
      </c>
      <c r="W234" s="10">
        <v>0</v>
      </c>
      <c r="X234" s="10">
        <v>56730</v>
      </c>
      <c r="Y234" s="10">
        <v>0</v>
      </c>
      <c r="Z234" s="9" t="s">
        <v>407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72</v>
      </c>
      <c r="AI234" s="1">
        <v>3</v>
      </c>
      <c r="AJ234" s="3" t="s">
        <v>142</v>
      </c>
      <c r="AK234" s="3">
        <v>0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420</v>
      </c>
      <c r="AZ234" s="2">
        <v>0</v>
      </c>
      <c r="BA234" s="2">
        <v>0</v>
      </c>
      <c r="BB234" s="2">
        <v>0</v>
      </c>
      <c r="BC234" s="1" t="s">
        <v>120</v>
      </c>
      <c r="BD234" s="56">
        <v>0</v>
      </c>
    </row>
    <row r="235" spans="1:56" ht="28.5" customHeight="1" x14ac:dyDescent="0.45">
      <c r="A235" s="3">
        <v>45601</v>
      </c>
      <c r="B235" s="14" t="s">
        <v>242</v>
      </c>
      <c r="C235" s="9" t="s">
        <v>94</v>
      </c>
      <c r="D235" s="13" t="s">
        <v>110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100</v>
      </c>
      <c r="T235" s="12" t="s">
        <v>142</v>
      </c>
      <c r="U235" s="11">
        <v>7920</v>
      </c>
      <c r="V235" s="10">
        <v>7920</v>
      </c>
      <c r="W235" s="10">
        <v>0</v>
      </c>
      <c r="X235" s="10">
        <v>12600</v>
      </c>
      <c r="Y235" s="10">
        <v>0</v>
      </c>
      <c r="Z235" s="9" t="s">
        <v>407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142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37</v>
      </c>
      <c r="G236" s="9">
        <v>0</v>
      </c>
      <c r="H236" s="9">
        <v>0</v>
      </c>
      <c r="I236" s="9">
        <v>128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101</v>
      </c>
      <c r="AA236" s="8">
        <v>1028658.6818200002</v>
      </c>
      <c r="AB236" s="8">
        <v>0</v>
      </c>
      <c r="AC236" s="8">
        <v>1028658.6818200002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8.5" customHeight="1" x14ac:dyDescent="0.45">
      <c r="A237" s="3">
        <v>45737</v>
      </c>
      <c r="B237" s="14" t="s">
        <v>712</v>
      </c>
      <c r="C237" s="9" t="s">
        <v>330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133</v>
      </c>
      <c r="T237" s="12">
        <v>45751</v>
      </c>
      <c r="U237" s="11">
        <v>5000</v>
      </c>
      <c r="V237" s="10">
        <v>0</v>
      </c>
      <c r="W237" s="10">
        <v>5000</v>
      </c>
      <c r="X237" s="10">
        <v>0</v>
      </c>
      <c r="Y237" s="10">
        <v>0</v>
      </c>
      <c r="Z237" s="9" t="s">
        <v>85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77</v>
      </c>
      <c r="AI237" s="1">
        <v>1</v>
      </c>
      <c r="AJ237" s="3">
        <v>45751</v>
      </c>
      <c r="AK237" s="3">
        <v>0</v>
      </c>
      <c r="AL237" s="3">
        <v>0</v>
      </c>
      <c r="AM237" s="3">
        <v>0</v>
      </c>
      <c r="AN237" s="3">
        <v>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456.83995499999997</v>
      </c>
    </row>
    <row r="238" spans="1:56" ht="28.5" customHeight="1" x14ac:dyDescent="0.45">
      <c r="A238" s="3">
        <v>45738</v>
      </c>
      <c r="B238" s="14" t="s">
        <v>713</v>
      </c>
      <c r="C238" s="9" t="s">
        <v>150</v>
      </c>
      <c r="D238" s="13" t="s">
        <v>59</v>
      </c>
      <c r="E238" s="9">
        <v>26</v>
      </c>
      <c r="F238" s="9">
        <v>39</v>
      </c>
      <c r="G238" s="9" t="s">
        <v>60</v>
      </c>
      <c r="H238" s="9">
        <v>0</v>
      </c>
      <c r="I238" s="9">
        <v>93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133</v>
      </c>
      <c r="T238" s="12">
        <v>45753</v>
      </c>
      <c r="U238" s="11">
        <v>10000</v>
      </c>
      <c r="V238" s="10">
        <v>0</v>
      </c>
      <c r="W238" s="10">
        <v>10000</v>
      </c>
      <c r="X238" s="10">
        <v>0</v>
      </c>
      <c r="Y238" s="10">
        <v>0</v>
      </c>
      <c r="Z238" s="9" t="s">
        <v>85</v>
      </c>
      <c r="AA238" s="8">
        <v>11315.7</v>
      </c>
      <c r="AB238" s="8">
        <v>0</v>
      </c>
      <c r="AC238" s="8">
        <v>11315.7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77</v>
      </c>
      <c r="AI238" s="1">
        <v>1</v>
      </c>
      <c r="AJ238" s="3">
        <v>45753</v>
      </c>
      <c r="AK238" s="3">
        <v>0</v>
      </c>
      <c r="AL238" s="3">
        <v>0</v>
      </c>
      <c r="AM238" s="3">
        <v>0</v>
      </c>
      <c r="AN238" s="3">
        <v>0</v>
      </c>
      <c r="AO238" s="3">
        <v>45752</v>
      </c>
      <c r="AP238" s="3">
        <v>45748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913.67990999999995</v>
      </c>
    </row>
    <row r="239" spans="1:56" ht="28.5" customHeight="1" x14ac:dyDescent="0.45">
      <c r="A239" s="3" t="s">
        <v>146</v>
      </c>
      <c r="B239" s="14" t="s">
        <v>146</v>
      </c>
      <c r="C239" s="9" t="s">
        <v>153</v>
      </c>
      <c r="D239" s="13" t="s">
        <v>59</v>
      </c>
      <c r="E239" s="9">
        <v>26</v>
      </c>
      <c r="F239" s="9">
        <v>42</v>
      </c>
      <c r="G239" s="9" t="s">
        <v>60</v>
      </c>
      <c r="H239" s="9">
        <v>0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85</v>
      </c>
      <c r="AA239" s="8">
        <v>48615.600000000006</v>
      </c>
      <c r="AB239" s="8">
        <v>0</v>
      </c>
      <c r="AC239" s="8">
        <v>48615.600000000006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 t="s">
        <v>63</v>
      </c>
      <c r="AK239" s="3">
        <v>0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3925.4396133333335</v>
      </c>
    </row>
    <row r="240" spans="1:56" ht="28.5" customHeight="1" x14ac:dyDescent="0.45">
      <c r="A240" s="3" t="s">
        <v>146</v>
      </c>
      <c r="B240" s="14" t="s">
        <v>146</v>
      </c>
      <c r="C240" s="9" t="s">
        <v>207</v>
      </c>
      <c r="D240" s="13" t="s">
        <v>61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286.42936262399996</v>
      </c>
      <c r="Q240" s="10">
        <v>0</v>
      </c>
      <c r="R240" s="10">
        <v>286.42936262399996</v>
      </c>
      <c r="S240" s="9" t="s">
        <v>220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85</v>
      </c>
      <c r="AA240" s="8">
        <v>11874.499999999998</v>
      </c>
      <c r="AB240" s="8">
        <v>0</v>
      </c>
      <c r="AC240" s="8">
        <v>11874.499999999998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958.79990555555537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 t="s">
        <v>60</v>
      </c>
      <c r="H241" s="9">
        <v>0</v>
      </c>
      <c r="I241" s="9">
        <v>102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85</v>
      </c>
      <c r="AA241" s="8">
        <v>77463.650000000009</v>
      </c>
      <c r="AB241" s="8">
        <v>0</v>
      </c>
      <c r="AC241" s="8">
        <v>77463.650000000009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>
        <v>45733</v>
      </c>
      <c r="B242" s="14" t="s">
        <v>645</v>
      </c>
      <c r="C242" s="9" t="s">
        <v>229</v>
      </c>
      <c r="D242" s="13" t="s">
        <v>569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140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214</v>
      </c>
      <c r="T242" s="12">
        <v>45746</v>
      </c>
      <c r="U242" s="11">
        <v>11800</v>
      </c>
      <c r="V242" s="10">
        <v>0</v>
      </c>
      <c r="W242" s="10">
        <v>11800</v>
      </c>
      <c r="X242" s="10">
        <v>0</v>
      </c>
      <c r="Y242" s="10">
        <v>12390</v>
      </c>
      <c r="Z242" s="9" t="s">
        <v>166</v>
      </c>
      <c r="AA242" s="8">
        <v>14671.294</v>
      </c>
      <c r="AB242" s="8">
        <v>6030</v>
      </c>
      <c r="AC242" s="8">
        <v>8641.2939999999999</v>
      </c>
      <c r="AD242" s="8">
        <v>1985</v>
      </c>
      <c r="AE242" s="8">
        <v>12686.294</v>
      </c>
      <c r="AF242" s="8">
        <v>0</v>
      </c>
      <c r="AG242" s="1" t="s">
        <v>122</v>
      </c>
      <c r="AH242" s="1" t="s">
        <v>68</v>
      </c>
      <c r="AI242" s="1">
        <v>4</v>
      </c>
      <c r="AJ242" s="3">
        <v>45746</v>
      </c>
      <c r="AK242" s="3">
        <v>45742</v>
      </c>
      <c r="AL242" s="3">
        <v>45736</v>
      </c>
      <c r="AM242" s="3">
        <v>45743</v>
      </c>
      <c r="AN242" s="3">
        <v>45744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776.37225871111104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166</v>
      </c>
      <c r="AA243" s="8">
        <v>14671.294</v>
      </c>
      <c r="AB243" s="8">
        <v>6030</v>
      </c>
      <c r="AC243" s="8">
        <v>8641.2939999999999</v>
      </c>
      <c r="AD243" s="8">
        <v>1985</v>
      </c>
      <c r="AE243" s="8">
        <v>12686.294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45777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257</v>
      </c>
      <c r="AA244" s="8">
        <v>12433.3</v>
      </c>
      <c r="AB244" s="8">
        <v>8278</v>
      </c>
      <c r="AC244" s="8">
        <v>4155.2999999999993</v>
      </c>
      <c r="AD244" s="8">
        <v>0</v>
      </c>
      <c r="AE244" s="8">
        <v>0</v>
      </c>
      <c r="AF244" s="8">
        <v>0</v>
      </c>
      <c r="AG244" s="1" t="s">
        <v>123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412.94448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257</v>
      </c>
      <c r="AA245" s="8">
        <v>24866.6</v>
      </c>
      <c r="AB245" s="8">
        <v>0</v>
      </c>
      <c r="AC245" s="8">
        <v>24866.6</v>
      </c>
      <c r="AD245" s="8">
        <v>0</v>
      </c>
      <c r="AE245" s="8">
        <v>0</v>
      </c>
      <c r="AF245" s="8">
        <v>0</v>
      </c>
      <c r="AG245" s="1" t="s">
        <v>125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2471.1874488888889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116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257</v>
      </c>
      <c r="AA246" s="8">
        <v>37299.899999999994</v>
      </c>
      <c r="AB246" s="8">
        <v>8278</v>
      </c>
      <c r="AC246" s="8">
        <v>29021.899999999998</v>
      </c>
      <c r="AD246" s="8">
        <v>0</v>
      </c>
      <c r="AE246" s="8">
        <v>0</v>
      </c>
      <c r="AF246" s="8" t="s">
        <v>58</v>
      </c>
      <c r="AG246" s="1" t="s">
        <v>125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258</v>
      </c>
      <c r="BD246" s="56">
        <v>0</v>
      </c>
    </row>
    <row r="247" spans="1:56" ht="28.5" customHeight="1" x14ac:dyDescent="0.45">
      <c r="A247" s="3">
        <v>45731</v>
      </c>
      <c r="B247" s="14" t="s">
        <v>639</v>
      </c>
      <c r="C247" s="9" t="s">
        <v>113</v>
      </c>
      <c r="D247" s="13" t="s">
        <v>303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45744</v>
      </c>
      <c r="U247" s="11">
        <v>10000</v>
      </c>
      <c r="V247" s="10">
        <v>947</v>
      </c>
      <c r="W247" s="10">
        <v>9053</v>
      </c>
      <c r="X247" s="10">
        <v>0</v>
      </c>
      <c r="Y247" s="10">
        <v>9505.65</v>
      </c>
      <c r="Z247" s="9" t="s">
        <v>89</v>
      </c>
      <c r="AA247" s="8">
        <v>11255.866489999999</v>
      </c>
      <c r="AB247" s="8">
        <v>11255.866489999999</v>
      </c>
      <c r="AC247" s="8">
        <v>0</v>
      </c>
      <c r="AD247" s="8">
        <v>1992</v>
      </c>
      <c r="AE247" s="8">
        <v>9263.8664899999985</v>
      </c>
      <c r="AF247" s="8" t="s">
        <v>320</v>
      </c>
      <c r="AG247" s="1" t="s">
        <v>123</v>
      </c>
      <c r="AH247" s="1" t="s">
        <v>68</v>
      </c>
      <c r="AI247" s="1">
        <v>4</v>
      </c>
      <c r="AJ247" s="3">
        <v>45744</v>
      </c>
      <c r="AK247" s="3">
        <v>45740</v>
      </c>
      <c r="AL247" s="3">
        <v>45734</v>
      </c>
      <c r="AM247" s="3">
        <v>45741</v>
      </c>
      <c r="AN247" s="3">
        <v>45742</v>
      </c>
      <c r="AO247" s="3">
        <v>45742</v>
      </c>
      <c r="AP247" s="3">
        <v>45739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0</v>
      </c>
    </row>
    <row r="248" spans="1:56" ht="28.5" customHeight="1" x14ac:dyDescent="0.45">
      <c r="A248" s="3">
        <v>45731</v>
      </c>
      <c r="B248" s="14" t="s">
        <v>660</v>
      </c>
      <c r="C248" s="9" t="s">
        <v>113</v>
      </c>
      <c r="D248" s="13" t="s">
        <v>59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45744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89</v>
      </c>
      <c r="AA248" s="8">
        <v>12433.3</v>
      </c>
      <c r="AB248" s="8">
        <v>12433.3</v>
      </c>
      <c r="AC248" s="8">
        <v>0</v>
      </c>
      <c r="AD248" s="8">
        <v>0</v>
      </c>
      <c r="AE248" s="8">
        <v>12433.3</v>
      </c>
      <c r="AF248" s="8" t="s">
        <v>302</v>
      </c>
      <c r="AG248" s="1" t="s">
        <v>123</v>
      </c>
      <c r="AH248" s="1" t="s">
        <v>164</v>
      </c>
      <c r="AI248" s="1">
        <v>2</v>
      </c>
      <c r="AJ248" s="3">
        <v>45744</v>
      </c>
      <c r="AK248" s="3">
        <v>45742</v>
      </c>
      <c r="AL248" s="3">
        <v>0</v>
      </c>
      <c r="AM248" s="3">
        <v>0</v>
      </c>
      <c r="AN248" s="3">
        <v>0</v>
      </c>
      <c r="AO248" s="3">
        <v>45743</v>
      </c>
      <c r="AP248" s="3">
        <v>45739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492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45">
      <c r="A249" s="3">
        <v>45731</v>
      </c>
      <c r="B249" s="14" t="s">
        <v>660</v>
      </c>
      <c r="C249" s="9" t="s">
        <v>113</v>
      </c>
      <c r="D249" s="13" t="s">
        <v>59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45751</v>
      </c>
      <c r="U249" s="11">
        <v>20000</v>
      </c>
      <c r="V249" s="10">
        <v>0</v>
      </c>
      <c r="W249" s="10">
        <v>20000</v>
      </c>
      <c r="X249" s="10">
        <v>0</v>
      </c>
      <c r="Y249" s="10">
        <v>0</v>
      </c>
      <c r="Z249" s="9" t="s">
        <v>89</v>
      </c>
      <c r="AA249" s="8">
        <v>24866.6</v>
      </c>
      <c r="AB249" s="8">
        <v>5611</v>
      </c>
      <c r="AC249" s="8">
        <v>19255.599999999999</v>
      </c>
      <c r="AD249" s="8">
        <v>0</v>
      </c>
      <c r="AE249" s="8">
        <v>24866.6</v>
      </c>
      <c r="AF249" s="8" t="s">
        <v>302</v>
      </c>
      <c r="AG249" s="1" t="s">
        <v>123</v>
      </c>
      <c r="AH249" s="1" t="s">
        <v>164</v>
      </c>
      <c r="AI249" s="1">
        <v>2</v>
      </c>
      <c r="AJ249" s="3">
        <v>45751</v>
      </c>
      <c r="AK249" s="3">
        <v>45749</v>
      </c>
      <c r="AL249" s="3">
        <v>0</v>
      </c>
      <c r="AM249" s="3">
        <v>0</v>
      </c>
      <c r="AN249" s="3">
        <v>0</v>
      </c>
      <c r="AO249" s="3">
        <v>45750</v>
      </c>
      <c r="AP249" s="3">
        <v>45746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492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1985.8942133333333</v>
      </c>
    </row>
    <row r="250" spans="1:56" ht="28.5" customHeight="1" x14ac:dyDescent="0.45">
      <c r="A250" s="3">
        <v>45723</v>
      </c>
      <c r="B250" s="14" t="s">
        <v>549</v>
      </c>
      <c r="C250" s="9" t="s">
        <v>113</v>
      </c>
      <c r="D250" s="13" t="s">
        <v>160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45754</v>
      </c>
      <c r="U250" s="11">
        <v>30000</v>
      </c>
      <c r="V250" s="10">
        <v>3848</v>
      </c>
      <c r="W250" s="10">
        <v>26152</v>
      </c>
      <c r="X250" s="10">
        <v>0</v>
      </c>
      <c r="Y250" s="10">
        <v>27459.600000000002</v>
      </c>
      <c r="Z250" s="9" t="s">
        <v>89</v>
      </c>
      <c r="AA250" s="8">
        <v>32515.566159999998</v>
      </c>
      <c r="AB250" s="8">
        <v>0</v>
      </c>
      <c r="AC250" s="8">
        <v>32515.566159999998</v>
      </c>
      <c r="AD250" s="8">
        <v>0</v>
      </c>
      <c r="AE250" s="8">
        <v>32515.566159999998</v>
      </c>
      <c r="AF250" s="8" t="s">
        <v>320</v>
      </c>
      <c r="AG250" s="1" t="s">
        <v>61</v>
      </c>
      <c r="AH250" s="1" t="s">
        <v>68</v>
      </c>
      <c r="AI250" s="1">
        <v>4</v>
      </c>
      <c r="AJ250" s="3">
        <v>45754</v>
      </c>
      <c r="AK250" s="3">
        <v>45750</v>
      </c>
      <c r="AL250" s="3">
        <v>45744</v>
      </c>
      <c r="AM250" s="3">
        <v>45751</v>
      </c>
      <c r="AN250" s="3">
        <v>45752</v>
      </c>
      <c r="AO250" s="3">
        <v>45752</v>
      </c>
      <c r="AP250" s="3">
        <v>45749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3353.4387233013335</v>
      </c>
    </row>
    <row r="251" spans="1:56" ht="28.5" customHeight="1" x14ac:dyDescent="0.45">
      <c r="A251" s="3">
        <v>45723</v>
      </c>
      <c r="B251" s="14" t="s">
        <v>550</v>
      </c>
      <c r="C251" s="9" t="s">
        <v>113</v>
      </c>
      <c r="D251" s="13" t="s">
        <v>160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45757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0</v>
      </c>
      <c r="AC251" s="8">
        <v>37299.899999999994</v>
      </c>
      <c r="AD251" s="8">
        <v>0</v>
      </c>
      <c r="AE251" s="8">
        <v>37299.899999999994</v>
      </c>
      <c r="AF251" s="8" t="s">
        <v>320</v>
      </c>
      <c r="AG251" s="1" t="s">
        <v>122</v>
      </c>
      <c r="AH251" s="1" t="s">
        <v>68</v>
      </c>
      <c r="AI251" s="1">
        <v>4</v>
      </c>
      <c r="AJ251" s="3">
        <v>45757</v>
      </c>
      <c r="AK251" s="3">
        <v>45753</v>
      </c>
      <c r="AL251" s="3">
        <v>45747</v>
      </c>
      <c r="AM251" s="3">
        <v>45754</v>
      </c>
      <c r="AN251" s="3">
        <v>45755</v>
      </c>
      <c r="AO251" s="3">
        <v>45755</v>
      </c>
      <c r="AP251" s="3">
        <v>45752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3846.8630200000002</v>
      </c>
    </row>
    <row r="252" spans="1:56" ht="28.5" customHeight="1" x14ac:dyDescent="0.45">
      <c r="A252" s="3">
        <v>45723</v>
      </c>
      <c r="B252" s="14" t="s">
        <v>551</v>
      </c>
      <c r="C252" s="9" t="s">
        <v>113</v>
      </c>
      <c r="D252" s="13" t="s">
        <v>160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45772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89</v>
      </c>
      <c r="AA252" s="8">
        <v>37299.899999999994</v>
      </c>
      <c r="AB252" s="8">
        <v>0</v>
      </c>
      <c r="AC252" s="8">
        <v>37299.899999999994</v>
      </c>
      <c r="AD252" s="8">
        <v>0</v>
      </c>
      <c r="AE252" s="8">
        <v>37299.899999999994</v>
      </c>
      <c r="AF252" s="8" t="s">
        <v>320</v>
      </c>
      <c r="AG252" s="1" t="s">
        <v>122</v>
      </c>
      <c r="AH252" s="1" t="s">
        <v>68</v>
      </c>
      <c r="AI252" s="1">
        <v>4</v>
      </c>
      <c r="AJ252" s="3">
        <v>45772</v>
      </c>
      <c r="AK252" s="3">
        <v>45768</v>
      </c>
      <c r="AL252" s="3">
        <v>45762</v>
      </c>
      <c r="AM252" s="3">
        <v>45769</v>
      </c>
      <c r="AN252" s="3">
        <v>45770</v>
      </c>
      <c r="AO252" s="3">
        <v>45770</v>
      </c>
      <c r="AP252" s="3">
        <v>45767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107</v>
      </c>
      <c r="BD252" s="56">
        <v>3846.8630200000002</v>
      </c>
    </row>
    <row r="253" spans="1:56" ht="28.5" customHeight="1" x14ac:dyDescent="0.45">
      <c r="A253" s="3" t="s">
        <v>146</v>
      </c>
      <c r="B253" s="14" t="s">
        <v>146</v>
      </c>
      <c r="C253" s="9" t="s">
        <v>113</v>
      </c>
      <c r="D253" s="13" t="s">
        <v>61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45777</v>
      </c>
      <c r="U253" s="11">
        <v>20000</v>
      </c>
      <c r="V253" s="10">
        <v>0</v>
      </c>
      <c r="W253" s="10">
        <v>20000</v>
      </c>
      <c r="X253" s="10">
        <v>0</v>
      </c>
      <c r="Y253" s="10">
        <v>21000</v>
      </c>
      <c r="Z253" s="9" t="s">
        <v>89</v>
      </c>
      <c r="AA253" s="8">
        <v>24866.6</v>
      </c>
      <c r="AB253" s="8">
        <v>0</v>
      </c>
      <c r="AC253" s="8">
        <v>24866.6</v>
      </c>
      <c r="AD253" s="8">
        <v>0</v>
      </c>
      <c r="AE253" s="8">
        <v>24866.6</v>
      </c>
      <c r="AF253" s="8" t="s">
        <v>320</v>
      </c>
      <c r="AG253" s="1" t="s">
        <v>126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2564.5753466666665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26</v>
      </c>
      <c r="F254" s="9">
        <v>43</v>
      </c>
      <c r="G254" s="9">
        <v>0</v>
      </c>
      <c r="H254" s="9">
        <v>0</v>
      </c>
      <c r="I254" s="9">
        <v>120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89</v>
      </c>
      <c r="AA254" s="8">
        <v>180537.73264999999</v>
      </c>
      <c r="AB254" s="8">
        <v>29300.166489999996</v>
      </c>
      <c r="AC254" s="8">
        <v>151237.56615999999</v>
      </c>
      <c r="AD254" s="8">
        <v>1992</v>
      </c>
      <c r="AE254" s="8">
        <v>178545.73264999999</v>
      </c>
      <c r="AF254" s="8" t="s">
        <v>58</v>
      </c>
      <c r="AG254" s="1" t="s">
        <v>125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0</v>
      </c>
    </row>
    <row r="255" spans="1:56" ht="28.5" customHeight="1" x14ac:dyDescent="0.45">
      <c r="A255" s="3">
        <v>45719</v>
      </c>
      <c r="B255" s="14" t="s">
        <v>517</v>
      </c>
      <c r="C255" s="9" t="s">
        <v>167</v>
      </c>
      <c r="D255" s="13" t="s">
        <v>168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45743</v>
      </c>
      <c r="U255" s="11">
        <v>43000</v>
      </c>
      <c r="V255" s="10">
        <v>0</v>
      </c>
      <c r="W255" s="10">
        <v>43000</v>
      </c>
      <c r="X255" s="10">
        <v>8760</v>
      </c>
      <c r="Y255" s="10">
        <v>35952</v>
      </c>
      <c r="Z255" s="9" t="s">
        <v>137</v>
      </c>
      <c r="AA255" s="8">
        <v>42691.202399999995</v>
      </c>
      <c r="AB255" s="8">
        <v>42691.202399999995</v>
      </c>
      <c r="AC255" s="8">
        <v>0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169</v>
      </c>
      <c r="AI255" s="1">
        <v>2</v>
      </c>
      <c r="AJ255" s="3">
        <v>45743</v>
      </c>
      <c r="AK255" s="3">
        <v>0</v>
      </c>
      <c r="AL255" s="3">
        <v>45734</v>
      </c>
      <c r="AM255" s="3">
        <v>45741</v>
      </c>
      <c r="AN255" s="3">
        <v>0</v>
      </c>
      <c r="AO255" s="3">
        <v>45742</v>
      </c>
      <c r="AP255" s="3">
        <v>45738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137</v>
      </c>
      <c r="AA256" s="8">
        <v>27101.800000000003</v>
      </c>
      <c r="AB256" s="8">
        <v>10611</v>
      </c>
      <c r="AC256" s="8">
        <v>16490.800000000003</v>
      </c>
      <c r="AD256" s="8">
        <v>0</v>
      </c>
      <c r="AE256" s="8">
        <v>27101.800000000003</v>
      </c>
      <c r="AF256" s="8">
        <v>0</v>
      </c>
      <c r="AG256" s="1" t="s">
        <v>122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1853.3826888888893</v>
      </c>
    </row>
    <row r="257" spans="1:56" ht="28.5" customHeight="1" x14ac:dyDescent="0.45">
      <c r="A257" s="3" t="s">
        <v>146</v>
      </c>
      <c r="B257" s="14" t="s">
        <v>146</v>
      </c>
      <c r="C257" s="9" t="s">
        <v>167</v>
      </c>
      <c r="D257" s="13" t="s">
        <v>168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45777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137</v>
      </c>
      <c r="AA257" s="8">
        <v>59372.5</v>
      </c>
      <c r="AB257" s="8">
        <v>0</v>
      </c>
      <c r="AC257" s="8">
        <v>59372.5</v>
      </c>
      <c r="AD257" s="8">
        <v>0</v>
      </c>
      <c r="AE257" s="8">
        <v>0</v>
      </c>
      <c r="AF257" s="8">
        <v>0</v>
      </c>
      <c r="AG257" s="1">
        <v>0</v>
      </c>
      <c r="AH257" s="1" t="s">
        <v>169</v>
      </c>
      <c r="AI257" s="1">
        <v>2</v>
      </c>
      <c r="AJ257" s="3">
        <v>45777</v>
      </c>
      <c r="AK257" s="3">
        <v>0</v>
      </c>
      <c r="AL257" s="3">
        <v>45768</v>
      </c>
      <c r="AM257" s="3">
        <v>45775</v>
      </c>
      <c r="AN257" s="3">
        <v>0</v>
      </c>
      <c r="AO257" s="3">
        <v>45776</v>
      </c>
      <c r="AP257" s="3">
        <v>45772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6672.8093055555564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28</v>
      </c>
      <c r="F258" s="9">
        <v>43</v>
      </c>
      <c r="G258" s="9">
        <v>0</v>
      </c>
      <c r="H258" s="9">
        <v>0</v>
      </c>
      <c r="I258" s="9">
        <v>130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137</v>
      </c>
      <c r="AA258" s="8">
        <v>129165.5024</v>
      </c>
      <c r="AB258" s="8">
        <v>53302.202399999995</v>
      </c>
      <c r="AC258" s="8">
        <v>75863.3</v>
      </c>
      <c r="AD258" s="8">
        <v>0</v>
      </c>
      <c r="AE258" s="8">
        <v>27101.800000000003</v>
      </c>
      <c r="AF258" s="8" t="s">
        <v>58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170</v>
      </c>
      <c r="BD258" s="56">
        <v>0</v>
      </c>
    </row>
  </sheetData>
  <autoFilter ref="A5:BD25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8">
    <cfRule type="expression" dxfId="37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8EE1-BDBB-4DCF-92FA-29679349C95F}">
  <sheetPr>
    <tabColor rgb="FFFFFF00"/>
  </sheetPr>
  <dimension ref="A1:BD26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45741</v>
      </c>
      <c r="E3" s="80" t="s">
        <v>52</v>
      </c>
      <c r="F3" s="80"/>
      <c r="G3" s="81">
        <v>10.52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661</v>
      </c>
      <c r="C13" s="9" t="s">
        <v>646</v>
      </c>
      <c r="D13" s="13" t="s">
        <v>647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661</v>
      </c>
      <c r="C14" s="9" t="s">
        <v>646</v>
      </c>
      <c r="D14" s="13" t="s">
        <v>648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190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661</v>
      </c>
      <c r="C15" s="9" t="s">
        <v>646</v>
      </c>
      <c r="D15" s="13" t="s">
        <v>649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190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483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190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662</v>
      </c>
      <c r="C17" s="9" t="s">
        <v>450</v>
      </c>
      <c r="D17" s="13" t="s">
        <v>225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190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663</v>
      </c>
      <c r="C18" s="9" t="s">
        <v>450</v>
      </c>
      <c r="D18" s="13" t="s">
        <v>380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190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275</v>
      </c>
      <c r="D19" s="13" t="s">
        <v>276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190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251733.81199999998</v>
      </c>
      <c r="AB22" s="8">
        <v>13706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45728</v>
      </c>
      <c r="B23" s="14" t="s">
        <v>571</v>
      </c>
      <c r="C23" s="9" t="s">
        <v>73</v>
      </c>
      <c r="D23" s="13" t="s">
        <v>357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45742</v>
      </c>
      <c r="U23" s="11">
        <v>5000</v>
      </c>
      <c r="V23" s="10">
        <v>5272</v>
      </c>
      <c r="W23" s="10">
        <v>0</v>
      </c>
      <c r="X23" s="10">
        <v>5400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574</v>
      </c>
      <c r="AG23" s="1" t="s">
        <v>122</v>
      </c>
      <c r="AH23" s="1" t="s">
        <v>74</v>
      </c>
      <c r="AI23" s="1">
        <v>2</v>
      </c>
      <c r="AJ23" s="3">
        <v>45742</v>
      </c>
      <c r="AK23" s="3">
        <v>0</v>
      </c>
      <c r="AL23" s="3">
        <v>45733</v>
      </c>
      <c r="AM23" s="3">
        <v>45740</v>
      </c>
      <c r="AN23" s="3">
        <v>45741</v>
      </c>
      <c r="AO23" s="3">
        <v>45741</v>
      </c>
      <c r="AP23" s="3">
        <v>45737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45728</v>
      </c>
      <c r="B24" s="14" t="s">
        <v>571</v>
      </c>
      <c r="C24" s="9" t="s">
        <v>73</v>
      </c>
      <c r="D24" s="13" t="s">
        <v>358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45742</v>
      </c>
      <c r="U24" s="11">
        <v>5000</v>
      </c>
      <c r="V24" s="10">
        <v>5275</v>
      </c>
      <c r="W24" s="10">
        <v>0</v>
      </c>
      <c r="X24" s="10">
        <v>5400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574</v>
      </c>
      <c r="AG24" s="1" t="s">
        <v>122</v>
      </c>
      <c r="AH24" s="1" t="s">
        <v>74</v>
      </c>
      <c r="AI24" s="1">
        <v>2</v>
      </c>
      <c r="AJ24" s="3">
        <v>45742</v>
      </c>
      <c r="AK24" s="3">
        <v>0</v>
      </c>
      <c r="AL24" s="3">
        <v>45733</v>
      </c>
      <c r="AM24" s="3">
        <v>45740</v>
      </c>
      <c r="AN24" s="3">
        <v>45741</v>
      </c>
      <c r="AO24" s="3">
        <v>45741</v>
      </c>
      <c r="AP24" s="3">
        <v>45737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45728</v>
      </c>
      <c r="B25" s="14" t="s">
        <v>571</v>
      </c>
      <c r="C25" s="9" t="s">
        <v>73</v>
      </c>
      <c r="D25" s="13" t="s">
        <v>413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45742</v>
      </c>
      <c r="U25" s="11">
        <v>5000</v>
      </c>
      <c r="V25" s="10">
        <v>5593</v>
      </c>
      <c r="W25" s="10">
        <v>0</v>
      </c>
      <c r="X25" s="10">
        <v>5400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574</v>
      </c>
      <c r="AG25" s="1" t="s">
        <v>122</v>
      </c>
      <c r="AH25" s="1" t="s">
        <v>74</v>
      </c>
      <c r="AI25" s="1">
        <v>2</v>
      </c>
      <c r="AJ25" s="3">
        <v>45742</v>
      </c>
      <c r="AK25" s="3">
        <v>0</v>
      </c>
      <c r="AL25" s="3">
        <v>45733</v>
      </c>
      <c r="AM25" s="3">
        <v>45740</v>
      </c>
      <c r="AN25" s="3">
        <v>45741</v>
      </c>
      <c r="AO25" s="3">
        <v>45741</v>
      </c>
      <c r="AP25" s="3">
        <v>45737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45728</v>
      </c>
      <c r="B26" s="14" t="s">
        <v>573</v>
      </c>
      <c r="C26" s="9" t="s">
        <v>73</v>
      </c>
      <c r="D26" s="13" t="s">
        <v>232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45742</v>
      </c>
      <c r="U26" s="11">
        <v>10000</v>
      </c>
      <c r="V26" s="10">
        <v>9581</v>
      </c>
      <c r="W26" s="10">
        <v>419</v>
      </c>
      <c r="X26" s="10">
        <v>10000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574</v>
      </c>
      <c r="AG26" s="1" t="s">
        <v>125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45722</v>
      </c>
      <c r="B27" s="14" t="s">
        <v>506</v>
      </c>
      <c r="C27" s="9" t="s">
        <v>73</v>
      </c>
      <c r="D27" s="13" t="s">
        <v>509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45743</v>
      </c>
      <c r="U27" s="11">
        <v>5000</v>
      </c>
      <c r="V27" s="10">
        <v>5760</v>
      </c>
      <c r="W27" s="10">
        <v>0</v>
      </c>
      <c r="X27" s="10">
        <v>5850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510</v>
      </c>
      <c r="AG27" s="1" t="s">
        <v>124</v>
      </c>
      <c r="AH27" s="1" t="s">
        <v>74</v>
      </c>
      <c r="AI27" s="1">
        <v>2</v>
      </c>
      <c r="AJ27" s="3">
        <v>45743</v>
      </c>
      <c r="AK27" s="3">
        <v>0</v>
      </c>
      <c r="AL27" s="3">
        <v>45734</v>
      </c>
      <c r="AM27" s="3">
        <v>45741</v>
      </c>
      <c r="AN27" s="3">
        <v>45742</v>
      </c>
      <c r="AO27" s="3">
        <v>45742</v>
      </c>
      <c r="AP27" s="3">
        <v>45738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45722</v>
      </c>
      <c r="B28" s="14" t="s">
        <v>506</v>
      </c>
      <c r="C28" s="9" t="s">
        <v>73</v>
      </c>
      <c r="D28" s="13" t="s">
        <v>255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45743</v>
      </c>
      <c r="U28" s="11">
        <v>5000</v>
      </c>
      <c r="V28" s="10">
        <v>5262</v>
      </c>
      <c r="W28" s="10">
        <v>0</v>
      </c>
      <c r="X28" s="10">
        <v>5400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510</v>
      </c>
      <c r="AG28" s="1" t="s">
        <v>124</v>
      </c>
      <c r="AH28" s="1" t="s">
        <v>74</v>
      </c>
      <c r="AI28" s="1">
        <v>2</v>
      </c>
      <c r="AJ28" s="3">
        <v>45743</v>
      </c>
      <c r="AK28" s="3">
        <v>0</v>
      </c>
      <c r="AL28" s="3">
        <v>45734</v>
      </c>
      <c r="AM28" s="3">
        <v>45741</v>
      </c>
      <c r="AN28" s="3">
        <v>45742</v>
      </c>
      <c r="AO28" s="3">
        <v>45742</v>
      </c>
      <c r="AP28" s="3">
        <v>45738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45721</v>
      </c>
      <c r="B29" s="14" t="s">
        <v>520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45743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77</v>
      </c>
      <c r="AI29" s="1">
        <v>1</v>
      </c>
      <c r="AJ29" s="3">
        <v>45743</v>
      </c>
      <c r="AK29" s="3">
        <v>0</v>
      </c>
      <c r="AL29" s="3">
        <v>0</v>
      </c>
      <c r="AM29" s="3">
        <v>0</v>
      </c>
      <c r="AN29" s="3">
        <v>0</v>
      </c>
      <c r="AO29" s="3">
        <v>45742</v>
      </c>
      <c r="AP29" s="3">
        <v>45738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45728</v>
      </c>
      <c r="B30" s="14" t="s">
        <v>571</v>
      </c>
      <c r="C30" s="9" t="s">
        <v>73</v>
      </c>
      <c r="D30" s="13" t="s">
        <v>194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45744</v>
      </c>
      <c r="U30" s="11">
        <v>10000</v>
      </c>
      <c r="V30" s="10">
        <v>0</v>
      </c>
      <c r="W30" s="10">
        <v>10000</v>
      </c>
      <c r="X30" s="10">
        <v>10300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575</v>
      </c>
      <c r="AG30" s="1" t="s">
        <v>123</v>
      </c>
      <c r="AH30" s="1" t="s">
        <v>74</v>
      </c>
      <c r="AI30" s="1">
        <v>2</v>
      </c>
      <c r="AJ30" s="3">
        <v>45744</v>
      </c>
      <c r="AK30" s="3">
        <v>0</v>
      </c>
      <c r="AL30" s="3">
        <v>45735</v>
      </c>
      <c r="AM30" s="3">
        <v>45742</v>
      </c>
      <c r="AN30" s="3">
        <v>45743</v>
      </c>
      <c r="AO30" s="3">
        <v>45743</v>
      </c>
      <c r="AP30" s="3">
        <v>45739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45728</v>
      </c>
      <c r="B31" s="14" t="s">
        <v>571</v>
      </c>
      <c r="C31" s="9" t="s">
        <v>73</v>
      </c>
      <c r="D31" s="13" t="s">
        <v>239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45744</v>
      </c>
      <c r="U31" s="11">
        <v>5000</v>
      </c>
      <c r="V31" s="10">
        <v>0</v>
      </c>
      <c r="W31" s="10">
        <v>5000</v>
      </c>
      <c r="X31" s="10">
        <v>5000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575</v>
      </c>
      <c r="AG31" s="1" t="s">
        <v>122</v>
      </c>
      <c r="AH31" s="1" t="s">
        <v>74</v>
      </c>
      <c r="AI31" s="1">
        <v>2</v>
      </c>
      <c r="AJ31" s="3">
        <v>45744</v>
      </c>
      <c r="AK31" s="3">
        <v>0</v>
      </c>
      <c r="AL31" s="3">
        <v>45735</v>
      </c>
      <c r="AM31" s="3">
        <v>45742</v>
      </c>
      <c r="AN31" s="3">
        <v>45743</v>
      </c>
      <c r="AO31" s="3">
        <v>45743</v>
      </c>
      <c r="AP31" s="3">
        <v>45739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45728</v>
      </c>
      <c r="B32" s="14" t="s">
        <v>571</v>
      </c>
      <c r="C32" s="9" t="s">
        <v>73</v>
      </c>
      <c r="D32" s="13" t="s">
        <v>238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45744</v>
      </c>
      <c r="U32" s="11">
        <v>5000</v>
      </c>
      <c r="V32" s="10">
        <v>0</v>
      </c>
      <c r="W32" s="10">
        <v>5000</v>
      </c>
      <c r="X32" s="10">
        <v>5520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575</v>
      </c>
      <c r="AG32" s="1" t="s">
        <v>125</v>
      </c>
      <c r="AH32" s="1" t="s">
        <v>74</v>
      </c>
      <c r="AI32" s="1">
        <v>2</v>
      </c>
      <c r="AJ32" s="3">
        <v>45744</v>
      </c>
      <c r="AK32" s="3">
        <v>0</v>
      </c>
      <c r="AL32" s="3">
        <v>45735</v>
      </c>
      <c r="AM32" s="3">
        <v>45742</v>
      </c>
      <c r="AN32" s="3">
        <v>45743</v>
      </c>
      <c r="AO32" s="3">
        <v>45743</v>
      </c>
      <c r="AP32" s="3">
        <v>45739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45728</v>
      </c>
      <c r="B33" s="14" t="s">
        <v>573</v>
      </c>
      <c r="C33" s="9" t="s">
        <v>73</v>
      </c>
      <c r="D33" s="13" t="s">
        <v>293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45744</v>
      </c>
      <c r="U33" s="11">
        <v>5000</v>
      </c>
      <c r="V33" s="10">
        <v>671</v>
      </c>
      <c r="W33" s="10">
        <v>4329</v>
      </c>
      <c r="X33" s="10">
        <v>0</v>
      </c>
      <c r="Y33" s="10">
        <v>4545.45</v>
      </c>
      <c r="Z33" s="9" t="s">
        <v>197</v>
      </c>
      <c r="AA33" s="8">
        <v>4051.9007100000003</v>
      </c>
      <c r="AB33" s="8">
        <v>4051.9007100000003</v>
      </c>
      <c r="AC33" s="8">
        <v>0</v>
      </c>
      <c r="AD33" s="8">
        <v>0</v>
      </c>
      <c r="AE33" s="8">
        <v>0</v>
      </c>
      <c r="AF33" s="8" t="s">
        <v>575</v>
      </c>
      <c r="AG33" s="1" t="s">
        <v>125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0</v>
      </c>
      <c r="B34" s="14" t="s">
        <v>138</v>
      </c>
      <c r="C34" s="9" t="s">
        <v>73</v>
      </c>
      <c r="D34" s="13" t="s">
        <v>295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 t="s">
        <v>63</v>
      </c>
      <c r="U34" s="11">
        <v>5000</v>
      </c>
      <c r="V34" s="10">
        <v>5250</v>
      </c>
      <c r="W34" s="10">
        <v>0</v>
      </c>
      <c r="X34" s="10">
        <v>0</v>
      </c>
      <c r="Y34" s="10">
        <v>0</v>
      </c>
      <c r="Z34" s="9" t="s">
        <v>197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123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45728</v>
      </c>
      <c r="B35" s="14" t="s">
        <v>576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45745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197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577</v>
      </c>
      <c r="AG35" s="1" t="s">
        <v>123</v>
      </c>
      <c r="AH35" s="1" t="s">
        <v>77</v>
      </c>
      <c r="AI35" s="1">
        <v>1</v>
      </c>
      <c r="AJ35" s="3">
        <v>45745</v>
      </c>
      <c r="AK35" s="3">
        <v>0</v>
      </c>
      <c r="AL35" s="3">
        <v>0</v>
      </c>
      <c r="AM35" s="3">
        <v>0</v>
      </c>
      <c r="AN35" s="3">
        <v>0</v>
      </c>
      <c r="AO35" s="3">
        <v>45744</v>
      </c>
      <c r="AP35" s="3">
        <v>45740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45728</v>
      </c>
      <c r="B36" s="14" t="s">
        <v>578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45745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197</v>
      </c>
      <c r="AA36" s="8">
        <v>17602.2</v>
      </c>
      <c r="AB36" s="8">
        <v>17602.2</v>
      </c>
      <c r="AC36" s="8">
        <v>0</v>
      </c>
      <c r="AD36" s="8">
        <v>0</v>
      </c>
      <c r="AE36" s="8">
        <v>0</v>
      </c>
      <c r="AF36" s="8" t="s">
        <v>579</v>
      </c>
      <c r="AG36" s="1" t="s">
        <v>123</v>
      </c>
      <c r="AH36" s="1" t="s">
        <v>77</v>
      </c>
      <c r="AI36" s="1">
        <v>1</v>
      </c>
      <c r="AJ36" s="3">
        <v>45745</v>
      </c>
      <c r="AK36" s="3">
        <v>0</v>
      </c>
      <c r="AL36" s="3">
        <v>0</v>
      </c>
      <c r="AM36" s="3">
        <v>0</v>
      </c>
      <c r="AN36" s="3">
        <v>0</v>
      </c>
      <c r="AO36" s="3">
        <v>45744</v>
      </c>
      <c r="AP36" s="3">
        <v>45740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45737</v>
      </c>
      <c r="B37" s="14" t="s">
        <v>682</v>
      </c>
      <c r="C37" s="9" t="s">
        <v>73</v>
      </c>
      <c r="D37" s="13" t="s">
        <v>194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197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683</v>
      </c>
      <c r="AG37" s="1" t="s">
        <v>125</v>
      </c>
      <c r="AH37" s="1" t="s">
        <v>74</v>
      </c>
      <c r="AI37" s="1">
        <v>2</v>
      </c>
      <c r="AJ37" s="3">
        <v>45748</v>
      </c>
      <c r="AK37" s="3">
        <v>0</v>
      </c>
      <c r="AL37" s="3">
        <v>45739</v>
      </c>
      <c r="AM37" s="3">
        <v>45746</v>
      </c>
      <c r="AN37" s="3">
        <v>45747</v>
      </c>
      <c r="AO37" s="3">
        <v>45747</v>
      </c>
      <c r="AP37" s="3">
        <v>45743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45737</v>
      </c>
      <c r="B38" s="14" t="s">
        <v>682</v>
      </c>
      <c r="C38" s="9" t="s">
        <v>73</v>
      </c>
      <c r="D38" s="13" t="s">
        <v>239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683</v>
      </c>
      <c r="AG38" s="1" t="s">
        <v>123</v>
      </c>
      <c r="AH38" s="1" t="s">
        <v>74</v>
      </c>
      <c r="AI38" s="1">
        <v>2</v>
      </c>
      <c r="AJ38" s="3">
        <v>45748</v>
      </c>
      <c r="AK38" s="3">
        <v>0</v>
      </c>
      <c r="AL38" s="3">
        <v>45739</v>
      </c>
      <c r="AM38" s="3">
        <v>45746</v>
      </c>
      <c r="AN38" s="3">
        <v>45747</v>
      </c>
      <c r="AO38" s="3">
        <v>45747</v>
      </c>
      <c r="AP38" s="3">
        <v>45743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331.46898400000003</v>
      </c>
    </row>
    <row r="39" spans="1:56" ht="28.5" customHeight="1" x14ac:dyDescent="0.45">
      <c r="A39" s="3">
        <v>45737</v>
      </c>
      <c r="B39" s="14" t="s">
        <v>682</v>
      </c>
      <c r="C39" s="9" t="s">
        <v>73</v>
      </c>
      <c r="D39" s="13" t="s">
        <v>232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197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683</v>
      </c>
      <c r="AG39" s="1" t="s">
        <v>123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662.93796800000007</v>
      </c>
    </row>
    <row r="40" spans="1:56" ht="28.5" customHeight="1" x14ac:dyDescent="0.45">
      <c r="A40" s="3">
        <v>45737</v>
      </c>
      <c r="B40" s="14" t="s">
        <v>684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197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>
        <v>0</v>
      </c>
      <c r="AG40" s="1" t="s">
        <v>123</v>
      </c>
      <c r="AH40" s="1" t="s">
        <v>77</v>
      </c>
      <c r="AI40" s="1">
        <v>1</v>
      </c>
      <c r="AJ40" s="3">
        <v>45750</v>
      </c>
      <c r="AK40" s="3">
        <v>0</v>
      </c>
      <c r="AL40" s="3">
        <v>0</v>
      </c>
      <c r="AM40" s="3">
        <v>0</v>
      </c>
      <c r="AN40" s="3">
        <v>0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394.60593333333333</v>
      </c>
    </row>
    <row r="41" spans="1:56" ht="28.5" customHeight="1" x14ac:dyDescent="0.45">
      <c r="A41" s="3">
        <v>45737</v>
      </c>
      <c r="B41" s="14" t="s">
        <v>682</v>
      </c>
      <c r="C41" s="9" t="s">
        <v>73</v>
      </c>
      <c r="D41" s="13" t="s">
        <v>237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45750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685</v>
      </c>
      <c r="AG41" s="1" t="s">
        <v>123</v>
      </c>
      <c r="AH41" s="1" t="s">
        <v>74</v>
      </c>
      <c r="AI41" s="1">
        <v>2</v>
      </c>
      <c r="AJ41" s="3">
        <v>45750</v>
      </c>
      <c r="AK41" s="3">
        <v>0</v>
      </c>
      <c r="AL41" s="3">
        <v>45741</v>
      </c>
      <c r="AM41" s="3">
        <v>45748</v>
      </c>
      <c r="AN41" s="3">
        <v>45749</v>
      </c>
      <c r="AO41" s="3">
        <v>45749</v>
      </c>
      <c r="AP41" s="3">
        <v>45745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331.46898400000003</v>
      </c>
    </row>
    <row r="42" spans="1:56" ht="28.5" customHeight="1" x14ac:dyDescent="0.45">
      <c r="A42" s="3">
        <v>45737</v>
      </c>
      <c r="B42" s="14" t="s">
        <v>682</v>
      </c>
      <c r="C42" s="9" t="s">
        <v>73</v>
      </c>
      <c r="D42" s="13" t="s">
        <v>238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685</v>
      </c>
      <c r="AG42" s="1" t="s">
        <v>123</v>
      </c>
      <c r="AH42" s="1" t="s">
        <v>74</v>
      </c>
      <c r="AI42" s="1">
        <v>2</v>
      </c>
      <c r="AJ42" s="3">
        <v>45750</v>
      </c>
      <c r="AK42" s="3">
        <v>0</v>
      </c>
      <c r="AL42" s="3">
        <v>45741</v>
      </c>
      <c r="AM42" s="3">
        <v>45748</v>
      </c>
      <c r="AN42" s="3">
        <v>45749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45737</v>
      </c>
      <c r="B43" s="14" t="s">
        <v>682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685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45737</v>
      </c>
      <c r="B44" s="14" t="s">
        <v>682</v>
      </c>
      <c r="C44" s="9" t="s">
        <v>73</v>
      </c>
      <c r="D44" s="13">
        <v>913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685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45737</v>
      </c>
      <c r="B45" s="14" t="s">
        <v>682</v>
      </c>
      <c r="C45" s="9" t="s">
        <v>73</v>
      </c>
      <c r="D45" s="13" t="s">
        <v>194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197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686</v>
      </c>
      <c r="AG45" s="1" t="s">
        <v>125</v>
      </c>
      <c r="AH45" s="1" t="s">
        <v>74</v>
      </c>
      <c r="AI45" s="1">
        <v>2</v>
      </c>
      <c r="AJ45" s="3">
        <v>45752</v>
      </c>
      <c r="AK45" s="3">
        <v>0</v>
      </c>
      <c r="AL45" s="3">
        <v>45743</v>
      </c>
      <c r="AM45" s="3">
        <v>45750</v>
      </c>
      <c r="AN45" s="3">
        <v>45751</v>
      </c>
      <c r="AO45" s="3">
        <v>45751</v>
      </c>
      <c r="AP45" s="3">
        <v>45747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662.93796800000007</v>
      </c>
    </row>
    <row r="46" spans="1:56" ht="28.5" customHeight="1" x14ac:dyDescent="0.45">
      <c r="A46" s="3">
        <v>45737</v>
      </c>
      <c r="B46" s="14" t="s">
        <v>682</v>
      </c>
      <c r="C46" s="9" t="s">
        <v>73</v>
      </c>
      <c r="D46" s="13" t="s">
        <v>227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686</v>
      </c>
      <c r="AG46" s="1" t="s">
        <v>125</v>
      </c>
      <c r="AH46" s="1" t="s">
        <v>74</v>
      </c>
      <c r="AI46" s="1">
        <v>2</v>
      </c>
      <c r="AJ46" s="3">
        <v>45752</v>
      </c>
      <c r="AK46" s="3">
        <v>0</v>
      </c>
      <c r="AL46" s="3">
        <v>45743</v>
      </c>
      <c r="AM46" s="3">
        <v>45750</v>
      </c>
      <c r="AN46" s="3">
        <v>45751</v>
      </c>
      <c r="AO46" s="3">
        <v>45751</v>
      </c>
      <c r="AP46" s="3">
        <v>45747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45737</v>
      </c>
      <c r="B47" s="14" t="s">
        <v>682</v>
      </c>
      <c r="C47" s="9" t="s">
        <v>73</v>
      </c>
      <c r="D47" s="13" t="s">
        <v>269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686</v>
      </c>
      <c r="AG47" s="1" t="s">
        <v>61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331.46898400000003</v>
      </c>
    </row>
    <row r="48" spans="1:56" ht="28.5" customHeight="1" x14ac:dyDescent="0.45">
      <c r="A48" s="3">
        <v>45737</v>
      </c>
      <c r="B48" s="14" t="s">
        <v>687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45769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197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45769</v>
      </c>
      <c r="AK48" s="3">
        <v>0</v>
      </c>
      <c r="AL48" s="3">
        <v>0</v>
      </c>
      <c r="AM48" s="3">
        <v>0</v>
      </c>
      <c r="AN48" s="3">
        <v>0</v>
      </c>
      <c r="AO48" s="3">
        <v>45768</v>
      </c>
      <c r="AP48" s="3">
        <v>45764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1325.8759360000001</v>
      </c>
    </row>
    <row r="49" spans="1:56" ht="28.5" customHeight="1" x14ac:dyDescent="0.45">
      <c r="A49" s="3">
        <v>45737</v>
      </c>
      <c r="B49" s="14" t="s">
        <v>688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45769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197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45769</v>
      </c>
      <c r="AK49" s="3">
        <v>0</v>
      </c>
      <c r="AL49" s="3">
        <v>0</v>
      </c>
      <c r="AM49" s="3">
        <v>0</v>
      </c>
      <c r="AN49" s="3">
        <v>0</v>
      </c>
      <c r="AO49" s="3">
        <v>45768</v>
      </c>
      <c r="AP49" s="3">
        <v>45764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45777</v>
      </c>
      <c r="U50" s="11">
        <v>485000</v>
      </c>
      <c r="V50" s="10">
        <v>0</v>
      </c>
      <c r="W50" s="10">
        <v>485000</v>
      </c>
      <c r="X50" s="10">
        <v>0</v>
      </c>
      <c r="Y50" s="10">
        <v>509250</v>
      </c>
      <c r="Z50" s="9" t="s">
        <v>197</v>
      </c>
      <c r="AA50" s="8">
        <v>426853.35</v>
      </c>
      <c r="AB50" s="8">
        <v>0</v>
      </c>
      <c r="AC50" s="8">
        <v>426853.35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32152.491448000001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197</v>
      </c>
      <c r="AA51" s="8">
        <v>563759.95071</v>
      </c>
      <c r="AB51" s="8">
        <v>48057.400710000002</v>
      </c>
      <c r="AC51" s="8">
        <v>515702.55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199</v>
      </c>
      <c r="BD51" s="56">
        <v>0</v>
      </c>
    </row>
    <row r="52" spans="1:56" ht="28.5" customHeight="1" x14ac:dyDescent="0.45">
      <c r="A52" s="3">
        <v>45740</v>
      </c>
      <c r="B52" s="14" t="s">
        <v>714</v>
      </c>
      <c r="C52" s="9" t="s">
        <v>321</v>
      </c>
      <c r="D52" s="13" t="s">
        <v>689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166.06488593407997</v>
      </c>
      <c r="Q52" s="10">
        <v>0</v>
      </c>
      <c r="R52" s="10">
        <v>166.06488593407997</v>
      </c>
      <c r="S52" s="9" t="s">
        <v>133</v>
      </c>
      <c r="T52" s="12">
        <v>45756</v>
      </c>
      <c r="U52" s="11">
        <v>10000</v>
      </c>
      <c r="V52" s="10">
        <v>384</v>
      </c>
      <c r="W52" s="10">
        <v>9616</v>
      </c>
      <c r="X52" s="10">
        <v>0</v>
      </c>
      <c r="Y52" s="10">
        <v>10096.800000000001</v>
      </c>
      <c r="Z52" s="9" t="s">
        <v>323</v>
      </c>
      <c r="AA52" s="8">
        <v>7388.4536000000007</v>
      </c>
      <c r="AB52" s="8">
        <v>1520</v>
      </c>
      <c r="AC52" s="8">
        <v>5868.4536000000007</v>
      </c>
      <c r="AD52" s="8">
        <v>0</v>
      </c>
      <c r="AE52" s="8">
        <v>7388.4536000000007</v>
      </c>
      <c r="AF52" s="8" t="s">
        <v>302</v>
      </c>
      <c r="AG52" s="1" t="s">
        <v>122</v>
      </c>
      <c r="AH52" s="1" t="s">
        <v>68</v>
      </c>
      <c r="AI52" s="1">
        <v>4</v>
      </c>
      <c r="AJ52" s="3">
        <v>45756</v>
      </c>
      <c r="AK52" s="3">
        <v>45752</v>
      </c>
      <c r="AL52" s="3">
        <v>45746</v>
      </c>
      <c r="AM52" s="3">
        <v>45753</v>
      </c>
      <c r="AN52" s="3">
        <v>45754</v>
      </c>
      <c r="AO52" s="3">
        <v>45754</v>
      </c>
      <c r="AP52" s="3">
        <v>45751</v>
      </c>
      <c r="AQ52" s="3">
        <v>45755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396.44664320000027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323</v>
      </c>
      <c r="AA53" s="8">
        <v>7388.4536000000007</v>
      </c>
      <c r="AB53" s="8">
        <v>1520</v>
      </c>
      <c r="AC53" s="8">
        <v>5868.4536000000007</v>
      </c>
      <c r="AD53" s="8">
        <v>0</v>
      </c>
      <c r="AE53" s="8">
        <v>7388.4536000000007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324</v>
      </c>
      <c r="BD53" s="56">
        <v>0</v>
      </c>
    </row>
    <row r="54" spans="1:56" ht="28.5" customHeight="1" x14ac:dyDescent="0.45">
      <c r="A54" s="3">
        <v>45721</v>
      </c>
      <c r="B54" s="14" t="s">
        <v>522</v>
      </c>
      <c r="C54" s="9" t="s">
        <v>152</v>
      </c>
      <c r="D54" s="13" t="s">
        <v>493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240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241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196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196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45727</v>
      </c>
      <c r="B61" s="14" t="s">
        <v>594</v>
      </c>
      <c r="C61" s="9" t="s">
        <v>557</v>
      </c>
      <c r="D61" s="13" t="s">
        <v>558</v>
      </c>
      <c r="E61" s="9">
        <v>20</v>
      </c>
      <c r="F61" s="9">
        <v>34</v>
      </c>
      <c r="G61" s="9" t="s">
        <v>60</v>
      </c>
      <c r="H61" s="9" t="s">
        <v>66</v>
      </c>
      <c r="I61" s="9">
        <v>90</v>
      </c>
      <c r="J61" s="9" t="s">
        <v>57</v>
      </c>
      <c r="K61" s="9">
        <v>5</v>
      </c>
      <c r="L61" s="9" t="s">
        <v>254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45747</v>
      </c>
      <c r="U61" s="11">
        <v>5000</v>
      </c>
      <c r="V61" s="10">
        <v>5446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356</v>
      </c>
      <c r="AG61" s="1" t="s">
        <v>122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523</v>
      </c>
      <c r="C62" s="9" t="s">
        <v>152</v>
      </c>
      <c r="D62" s="13" t="s">
        <v>497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45747</v>
      </c>
      <c r="U62" s="11">
        <v>4960</v>
      </c>
      <c r="V62" s="10">
        <v>0</v>
      </c>
      <c r="W62" s="10">
        <v>4960</v>
      </c>
      <c r="X62" s="10">
        <v>10610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523</v>
      </c>
      <c r="C63" s="9" t="s">
        <v>152</v>
      </c>
      <c r="D63" s="13" t="s">
        <v>362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111</v>
      </c>
      <c r="V63" s="10">
        <v>0</v>
      </c>
      <c r="W63" s="10">
        <v>111</v>
      </c>
      <c r="X63" s="10">
        <v>5600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45674</v>
      </c>
      <c r="B64" s="14" t="s">
        <v>331</v>
      </c>
      <c r="C64" s="9" t="s">
        <v>132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114</v>
      </c>
      <c r="T64" s="12">
        <v>45742</v>
      </c>
      <c r="U64" s="11">
        <v>2500</v>
      </c>
      <c r="V64" s="10">
        <v>2172</v>
      </c>
      <c r="W64" s="10">
        <v>328</v>
      </c>
      <c r="X64" s="10">
        <v>2650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45742</v>
      </c>
      <c r="AK64" s="3">
        <v>45738</v>
      </c>
      <c r="AL64" s="3">
        <v>45731</v>
      </c>
      <c r="AM64" s="3">
        <v>45739</v>
      </c>
      <c r="AN64" s="3">
        <v>45740</v>
      </c>
      <c r="AO64" s="3">
        <v>45741</v>
      </c>
      <c r="AP64" s="3">
        <v>45737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331</v>
      </c>
      <c r="C65" s="9" t="s">
        <v>132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45742</v>
      </c>
      <c r="U65" s="11">
        <v>2500</v>
      </c>
      <c r="V65" s="10">
        <v>2225</v>
      </c>
      <c r="W65" s="10">
        <v>275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45742</v>
      </c>
      <c r="AK65" s="3">
        <v>45738</v>
      </c>
      <c r="AL65" s="3">
        <v>45731</v>
      </c>
      <c r="AM65" s="3">
        <v>45739</v>
      </c>
      <c r="AN65" s="3">
        <v>45740</v>
      </c>
      <c r="AO65" s="3">
        <v>45741</v>
      </c>
      <c r="AP65" s="3">
        <v>45737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331</v>
      </c>
      <c r="C66" s="9" t="s">
        <v>132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2404</v>
      </c>
      <c r="W66" s="10">
        <v>96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45673</v>
      </c>
      <c r="B67" s="14" t="s">
        <v>331</v>
      </c>
      <c r="C67" s="9" t="s">
        <v>132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2400</v>
      </c>
      <c r="W67" s="10">
        <v>100</v>
      </c>
      <c r="X67" s="10">
        <v>2820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524</v>
      </c>
      <c r="C68" s="9" t="s">
        <v>152</v>
      </c>
      <c r="D68" s="13" t="s">
        <v>162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45743</v>
      </c>
      <c r="U68" s="11">
        <v>20000</v>
      </c>
      <c r="V68" s="10">
        <v>10080</v>
      </c>
      <c r="W68" s="10">
        <v>9920</v>
      </c>
      <c r="X68" s="10">
        <v>21200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45743</v>
      </c>
      <c r="AK68" s="3">
        <v>45739</v>
      </c>
      <c r="AL68" s="3">
        <v>45732</v>
      </c>
      <c r="AM68" s="3">
        <v>45740</v>
      </c>
      <c r="AN68" s="3">
        <v>45741</v>
      </c>
      <c r="AO68" s="3">
        <v>45742</v>
      </c>
      <c r="AP68" s="3">
        <v>45738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45729</v>
      </c>
      <c r="B69" s="14" t="s">
        <v>618</v>
      </c>
      <c r="C69" s="9" t="s">
        <v>300</v>
      </c>
      <c r="D69" s="13" t="s">
        <v>593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253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45743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45743</v>
      </c>
      <c r="AK69" s="3">
        <v>45739</v>
      </c>
      <c r="AL69" s="3">
        <v>45733</v>
      </c>
      <c r="AM69" s="3">
        <v>45740</v>
      </c>
      <c r="AN69" s="3">
        <v>45741</v>
      </c>
      <c r="AO69" s="3">
        <v>45741</v>
      </c>
      <c r="AP69" s="3">
        <v>45738</v>
      </c>
      <c r="AQ69" s="3">
        <v>45742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45721</v>
      </c>
      <c r="B70" s="14" t="s">
        <v>525</v>
      </c>
      <c r="C70" s="9" t="s">
        <v>152</v>
      </c>
      <c r="D70" s="13" t="s">
        <v>361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45743</v>
      </c>
      <c r="U70" s="11">
        <v>10000</v>
      </c>
      <c r="V70" s="10">
        <v>5594</v>
      </c>
      <c r="W70" s="10">
        <v>4406</v>
      </c>
      <c r="X70" s="10">
        <v>10599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45743</v>
      </c>
      <c r="AK70" s="3">
        <v>45739</v>
      </c>
      <c r="AL70" s="3">
        <v>45732</v>
      </c>
      <c r="AM70" s="3">
        <v>45740</v>
      </c>
      <c r="AN70" s="3">
        <v>45741</v>
      </c>
      <c r="AO70" s="3">
        <v>45742</v>
      </c>
      <c r="AP70" s="3">
        <v>45738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525</v>
      </c>
      <c r="C71" s="9" t="s">
        <v>152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45611</v>
      </c>
      <c r="B72" s="14" t="s">
        <v>251</v>
      </c>
      <c r="C72" s="9" t="s">
        <v>152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45743</v>
      </c>
      <c r="U72" s="11">
        <v>67</v>
      </c>
      <c r="V72" s="10">
        <v>0</v>
      </c>
      <c r="W72" s="10">
        <v>67</v>
      </c>
      <c r="X72" s="10">
        <v>0</v>
      </c>
      <c r="Y72" s="10">
        <v>70.350000000000009</v>
      </c>
      <c r="Z72" s="9" t="s">
        <v>81</v>
      </c>
      <c r="AA72" s="8">
        <v>70.199250000000006</v>
      </c>
      <c r="AB72" s="8">
        <v>70.199250000000006</v>
      </c>
      <c r="AC72" s="8">
        <v>0</v>
      </c>
      <c r="AD72" s="8">
        <v>0</v>
      </c>
      <c r="AE72" s="8">
        <v>70.199250000000006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45743</v>
      </c>
      <c r="AK72" s="3">
        <v>45739</v>
      </c>
      <c r="AL72" s="3">
        <v>45732</v>
      </c>
      <c r="AM72" s="3">
        <v>45740</v>
      </c>
      <c r="AN72" s="3">
        <v>45741</v>
      </c>
      <c r="AO72" s="3">
        <v>45742</v>
      </c>
      <c r="AP72" s="3">
        <v>45738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526</v>
      </c>
      <c r="C73" s="9" t="s">
        <v>152</v>
      </c>
      <c r="D73" s="13" t="s">
        <v>141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45744</v>
      </c>
      <c r="AK73" s="3">
        <v>45740</v>
      </c>
      <c r="AL73" s="3">
        <v>45733</v>
      </c>
      <c r="AM73" s="3">
        <v>45741</v>
      </c>
      <c r="AN73" s="3">
        <v>45742</v>
      </c>
      <c r="AO73" s="3">
        <v>45743</v>
      </c>
      <c r="AP73" s="3">
        <v>45739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45611</v>
      </c>
      <c r="B74" s="14" t="s">
        <v>246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1945</v>
      </c>
      <c r="V74" s="10">
        <v>0</v>
      </c>
      <c r="W74" s="10">
        <v>1945</v>
      </c>
      <c r="X74" s="10">
        <v>0</v>
      </c>
      <c r="Y74" s="10">
        <v>2042.25</v>
      </c>
      <c r="Z74" s="9" t="s">
        <v>81</v>
      </c>
      <c r="AA74" s="8">
        <v>2037.8737500000002</v>
      </c>
      <c r="AB74" s="8">
        <v>2037.8737500000002</v>
      </c>
      <c r="AC74" s="8">
        <v>0</v>
      </c>
      <c r="AD74" s="8">
        <v>0</v>
      </c>
      <c r="AE74" s="8">
        <v>2037.8737500000002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522</v>
      </c>
      <c r="C75" s="9" t="s">
        <v>152</v>
      </c>
      <c r="D75" s="13" t="s">
        <v>363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45744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45744</v>
      </c>
      <c r="AK75" s="3">
        <v>45740</v>
      </c>
      <c r="AL75" s="3">
        <v>45733</v>
      </c>
      <c r="AM75" s="3">
        <v>45741</v>
      </c>
      <c r="AN75" s="3">
        <v>45742</v>
      </c>
      <c r="AO75" s="3">
        <v>45743</v>
      </c>
      <c r="AP75" s="3">
        <v>45739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374</v>
      </c>
      <c r="C76" s="9" t="s">
        <v>152</v>
      </c>
      <c r="D76" s="13" t="s">
        <v>363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940</v>
      </c>
      <c r="V76" s="10">
        <v>0</v>
      </c>
      <c r="W76" s="10">
        <v>940</v>
      </c>
      <c r="X76" s="10">
        <v>0</v>
      </c>
      <c r="Y76" s="10">
        <v>987</v>
      </c>
      <c r="Z76" s="9" t="s">
        <v>81</v>
      </c>
      <c r="AA76" s="8">
        <v>984.8850000000001</v>
      </c>
      <c r="AB76" s="8">
        <v>984.8850000000001</v>
      </c>
      <c r="AC76" s="8">
        <v>0</v>
      </c>
      <c r="AD76" s="8">
        <v>984.8850000000001</v>
      </c>
      <c r="AE76" s="8">
        <v>0</v>
      </c>
      <c r="AF76" s="8" t="s">
        <v>302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527</v>
      </c>
      <c r="C77" s="9" t="s">
        <v>152</v>
      </c>
      <c r="D77" s="13" t="s">
        <v>163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5040</v>
      </c>
      <c r="V77" s="10">
        <v>418</v>
      </c>
      <c r="W77" s="10">
        <v>4622</v>
      </c>
      <c r="X77" s="10">
        <v>0</v>
      </c>
      <c r="Y77" s="10">
        <v>4853.1000000000004</v>
      </c>
      <c r="Z77" s="9" t="s">
        <v>81</v>
      </c>
      <c r="AA77" s="8">
        <v>4842.7004999999999</v>
      </c>
      <c r="AB77" s="8">
        <v>4842.7004999999999</v>
      </c>
      <c r="AC77" s="8">
        <v>0</v>
      </c>
      <c r="AD77" s="8">
        <v>0</v>
      </c>
      <c r="AE77" s="8">
        <v>4842.7004999999999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45738</v>
      </c>
      <c r="B78" s="14" t="s">
        <v>690</v>
      </c>
      <c r="C78" s="9" t="s">
        <v>111</v>
      </c>
      <c r="D78" s="13" t="s">
        <v>691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45745</v>
      </c>
      <c r="AK78" s="3">
        <v>45741</v>
      </c>
      <c r="AL78" s="3">
        <v>45734</v>
      </c>
      <c r="AM78" s="3">
        <v>45742</v>
      </c>
      <c r="AN78" s="3">
        <v>45743</v>
      </c>
      <c r="AO78" s="3">
        <v>45744</v>
      </c>
      <c r="AP78" s="3">
        <v>45740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45738</v>
      </c>
      <c r="B79" s="14" t="s">
        <v>692</v>
      </c>
      <c r="C79" s="9" t="s">
        <v>111</v>
      </c>
      <c r="D79" s="13" t="s">
        <v>693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45745</v>
      </c>
      <c r="AK79" s="3">
        <v>45741</v>
      </c>
      <c r="AL79" s="3">
        <v>45734</v>
      </c>
      <c r="AM79" s="3">
        <v>45742</v>
      </c>
      <c r="AN79" s="3">
        <v>45743</v>
      </c>
      <c r="AO79" s="3">
        <v>45744</v>
      </c>
      <c r="AP79" s="3">
        <v>45740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45738</v>
      </c>
      <c r="B80" s="14" t="s">
        <v>694</v>
      </c>
      <c r="C80" s="9" t="s">
        <v>111</v>
      </c>
      <c r="D80" s="13" t="s">
        <v>695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45751</v>
      </c>
      <c r="AK80" s="3">
        <v>45747</v>
      </c>
      <c r="AL80" s="3">
        <v>45740</v>
      </c>
      <c r="AM80" s="3">
        <v>45748</v>
      </c>
      <c r="AN80" s="3">
        <v>45749</v>
      </c>
      <c r="AO80" s="3">
        <v>45750</v>
      </c>
      <c r="AP80" s="3">
        <v>45746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45738</v>
      </c>
      <c r="B81" s="14" t="s">
        <v>138</v>
      </c>
      <c r="C81" s="9" t="s">
        <v>111</v>
      </c>
      <c r="D81" s="13" t="s">
        <v>696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45751</v>
      </c>
      <c r="AK81" s="3">
        <v>45747</v>
      </c>
      <c r="AL81" s="3">
        <v>45740</v>
      </c>
      <c r="AM81" s="3">
        <v>45748</v>
      </c>
      <c r="AN81" s="3">
        <v>45749</v>
      </c>
      <c r="AO81" s="3">
        <v>45750</v>
      </c>
      <c r="AP81" s="3">
        <v>45746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0</v>
      </c>
      <c r="B82" s="14" t="s">
        <v>138</v>
      </c>
      <c r="C82" s="9" t="s">
        <v>111</v>
      </c>
      <c r="D82" s="13" t="s">
        <v>697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4414.5199999999995</v>
      </c>
      <c r="AC82" s="8">
        <v>0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0</v>
      </c>
      <c r="B83" s="14" t="s">
        <v>138</v>
      </c>
      <c r="C83" s="9" t="s">
        <v>111</v>
      </c>
      <c r="D83" s="13" t="s">
        <v>698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633</v>
      </c>
      <c r="AC83" s="8">
        <v>3781.5199999999995</v>
      </c>
      <c r="AD83" s="8">
        <v>0</v>
      </c>
      <c r="AE83" s="8">
        <v>4414.5199999999995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285.71484444444445</v>
      </c>
    </row>
    <row r="84" spans="1:56" ht="28.5" customHeight="1" x14ac:dyDescent="0.45">
      <c r="A84" s="3">
        <v>0</v>
      </c>
      <c r="B84" s="14" t="s">
        <v>138</v>
      </c>
      <c r="C84" s="9" t="s">
        <v>111</v>
      </c>
      <c r="D84" s="13" t="s">
        <v>699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45738</v>
      </c>
      <c r="B85" s="14" t="s">
        <v>700</v>
      </c>
      <c r="C85" s="9" t="s">
        <v>111</v>
      </c>
      <c r="D85" s="13" t="s">
        <v>691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45720</v>
      </c>
      <c r="B86" s="14" t="s">
        <v>511</v>
      </c>
      <c r="C86" s="9" t="s">
        <v>111</v>
      </c>
      <c r="D86" s="13" t="s">
        <v>496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430</v>
      </c>
      <c r="C87" s="9" t="s">
        <v>111</v>
      </c>
      <c r="D87" s="13" t="s">
        <v>431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344</v>
      </c>
      <c r="C88" s="9" t="s">
        <v>111</v>
      </c>
      <c r="D88" s="13" t="s">
        <v>338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346</v>
      </c>
      <c r="C89" s="9" t="s">
        <v>111</v>
      </c>
      <c r="D89" s="13" t="s">
        <v>340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526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373</v>
      </c>
      <c r="C91" s="9" t="s">
        <v>152</v>
      </c>
      <c r="D91" s="13" t="s">
        <v>162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302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524</v>
      </c>
      <c r="C92" s="9" t="s">
        <v>152</v>
      </c>
      <c r="D92" s="13" t="s">
        <v>162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254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527</v>
      </c>
      <c r="C93" s="9" t="s">
        <v>152</v>
      </c>
      <c r="D93" s="13" t="s">
        <v>498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248</v>
      </c>
      <c r="C94" s="9" t="s">
        <v>152</v>
      </c>
      <c r="D94" s="13" t="s">
        <v>498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528</v>
      </c>
      <c r="C95" s="9" t="s">
        <v>152</v>
      </c>
      <c r="D95" s="13" t="s">
        <v>421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664</v>
      </c>
      <c r="C96" s="9" t="s">
        <v>155</v>
      </c>
      <c r="D96" s="13" t="s">
        <v>651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619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664</v>
      </c>
      <c r="C97" s="9" t="s">
        <v>155</v>
      </c>
      <c r="D97" s="13" t="s">
        <v>653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619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664</v>
      </c>
      <c r="C98" s="9" t="s">
        <v>155</v>
      </c>
      <c r="D98" s="13" t="s">
        <v>654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619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701</v>
      </c>
      <c r="C99" s="9" t="s">
        <v>155</v>
      </c>
      <c r="D99" s="13" t="s">
        <v>680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619</v>
      </c>
      <c r="AG99" s="1" t="s">
        <v>123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655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619</v>
      </c>
      <c r="AG100" s="1" t="s">
        <v>123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45740</v>
      </c>
      <c r="B101" s="14" t="s">
        <v>138</v>
      </c>
      <c r="C101" s="9" t="s">
        <v>111</v>
      </c>
      <c r="D101" s="13" t="s">
        <v>702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45758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45758</v>
      </c>
      <c r="AK101" s="3">
        <v>45754</v>
      </c>
      <c r="AL101" s="3">
        <v>45747</v>
      </c>
      <c r="AM101" s="3">
        <v>45755</v>
      </c>
      <c r="AN101" s="3">
        <v>45756</v>
      </c>
      <c r="AO101" s="3">
        <v>45757</v>
      </c>
      <c r="AP101" s="3">
        <v>45753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45740</v>
      </c>
      <c r="B102" s="14" t="s">
        <v>703</v>
      </c>
      <c r="C102" s="9" t="s">
        <v>80</v>
      </c>
      <c r="D102" s="13" t="s">
        <v>345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45776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45776</v>
      </c>
      <c r="AK102" s="3">
        <v>45772</v>
      </c>
      <c r="AL102" s="3">
        <v>45765</v>
      </c>
      <c r="AM102" s="3">
        <v>45773</v>
      </c>
      <c r="AN102" s="3">
        <v>45774</v>
      </c>
      <c r="AO102" s="3">
        <v>45775</v>
      </c>
      <c r="AP102" s="3">
        <v>45771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45740</v>
      </c>
      <c r="B103" s="14" t="s">
        <v>715</v>
      </c>
      <c r="C103" s="9" t="s">
        <v>80</v>
      </c>
      <c r="D103" s="13" t="s">
        <v>399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3227.07</v>
      </c>
      <c r="AB103" s="8">
        <v>0</v>
      </c>
      <c r="AC103" s="8">
        <v>3227.07</v>
      </c>
      <c r="AD103" s="8">
        <v>0</v>
      </c>
      <c r="AE103" s="8">
        <v>3227.07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243.82306666666665</v>
      </c>
    </row>
    <row r="104" spans="1:56" ht="28.5" customHeight="1" x14ac:dyDescent="0.45">
      <c r="A104" s="3" t="s">
        <v>146</v>
      </c>
      <c r="B104" s="14" t="s">
        <v>146</v>
      </c>
      <c r="C104" s="9" t="s">
        <v>152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45777</v>
      </c>
      <c r="U104" s="11">
        <v>140000</v>
      </c>
      <c r="V104" s="10">
        <v>0</v>
      </c>
      <c r="W104" s="10">
        <v>140000</v>
      </c>
      <c r="X104" s="10">
        <v>0</v>
      </c>
      <c r="Y104" s="10">
        <v>147000</v>
      </c>
      <c r="Z104" s="9" t="s">
        <v>81</v>
      </c>
      <c r="AA104" s="8">
        <v>146685</v>
      </c>
      <c r="AB104" s="8">
        <v>0</v>
      </c>
      <c r="AC104" s="8">
        <v>146685</v>
      </c>
      <c r="AD104" s="8">
        <v>0</v>
      </c>
      <c r="AE104" s="8">
        <v>146685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45777</v>
      </c>
      <c r="AK104" s="3">
        <v>45773</v>
      </c>
      <c r="AL104" s="3">
        <v>45766</v>
      </c>
      <c r="AM104" s="3">
        <v>45774</v>
      </c>
      <c r="AN104" s="3">
        <v>45775</v>
      </c>
      <c r="AO104" s="3">
        <v>45776</v>
      </c>
      <c r="AP104" s="3">
        <v>45772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11082.866666666665</v>
      </c>
    </row>
    <row r="105" spans="1:56" ht="28.5" customHeight="1" x14ac:dyDescent="0.45">
      <c r="A105" s="3" t="s">
        <v>146</v>
      </c>
      <c r="B105" s="14" t="s">
        <v>146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45777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45777</v>
      </c>
      <c r="AK105" s="3">
        <v>45773</v>
      </c>
      <c r="AL105" s="3">
        <v>45766</v>
      </c>
      <c r="AM105" s="3">
        <v>45774</v>
      </c>
      <c r="AN105" s="3">
        <v>45775</v>
      </c>
      <c r="AO105" s="3">
        <v>45776</v>
      </c>
      <c r="AP105" s="3">
        <v>45772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1667.7075555555555</v>
      </c>
    </row>
    <row r="106" spans="1:56" ht="28.5" customHeight="1" x14ac:dyDescent="0.45">
      <c r="A106" s="3">
        <v>45705</v>
      </c>
      <c r="B106" s="14" t="s">
        <v>429</v>
      </c>
      <c r="C106" s="9" t="s">
        <v>152</v>
      </c>
      <c r="D106" s="13" t="s">
        <v>244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254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519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 t="s">
        <v>146</v>
      </c>
      <c r="B107" s="14" t="s">
        <v>146</v>
      </c>
      <c r="C107" s="9" t="s">
        <v>98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3250.9742222222226</v>
      </c>
    </row>
    <row r="108" spans="1:56" ht="28.5" customHeight="1" x14ac:dyDescent="0.45">
      <c r="A108" s="3">
        <v>45720</v>
      </c>
      <c r="B108" s="14" t="s">
        <v>512</v>
      </c>
      <c r="C108" s="9" t="s">
        <v>111</v>
      </c>
      <c r="D108" s="13" t="s">
        <v>494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250.15613333333337</v>
      </c>
    </row>
    <row r="109" spans="1:56" ht="28.5" customHeight="1" x14ac:dyDescent="0.45">
      <c r="A109" s="3">
        <v>45720</v>
      </c>
      <c r="B109" s="14" t="s">
        <v>513</v>
      </c>
      <c r="C109" s="9" t="s">
        <v>111</v>
      </c>
      <c r="D109" s="13" t="s">
        <v>495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511</v>
      </c>
      <c r="C110" s="9" t="s">
        <v>111</v>
      </c>
      <c r="D110" s="13" t="s">
        <v>496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45720</v>
      </c>
      <c r="B111" s="14" t="s">
        <v>514</v>
      </c>
      <c r="C111" s="9" t="s">
        <v>111</v>
      </c>
      <c r="D111" s="13" t="s">
        <v>499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45712</v>
      </c>
      <c r="B112" s="14" t="s">
        <v>456</v>
      </c>
      <c r="C112" s="9" t="s">
        <v>111</v>
      </c>
      <c r="D112" s="13" t="s">
        <v>127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416.92688888888887</v>
      </c>
    </row>
    <row r="113" spans="1:56" ht="28.5" customHeight="1" x14ac:dyDescent="0.45">
      <c r="A113" s="3">
        <v>45681</v>
      </c>
      <c r="B113" s="14" t="s">
        <v>381</v>
      </c>
      <c r="C113" s="9" t="s">
        <v>80</v>
      </c>
      <c r="D113" s="13" t="s">
        <v>378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8.5" customHeight="1" x14ac:dyDescent="0.45">
      <c r="A114" s="3">
        <v>45705</v>
      </c>
      <c r="B114" s="14" t="s">
        <v>428</v>
      </c>
      <c r="C114" s="9" t="s">
        <v>152</v>
      </c>
      <c r="D114" s="13" t="s">
        <v>210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453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45674</v>
      </c>
      <c r="B115" s="14" t="s">
        <v>375</v>
      </c>
      <c r="C115" s="9" t="s">
        <v>152</v>
      </c>
      <c r="D115" s="13" t="s">
        <v>365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254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452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247</v>
      </c>
      <c r="C116" s="9" t="s">
        <v>152</v>
      </c>
      <c r="D116" s="13" t="s">
        <v>161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2320</v>
      </c>
      <c r="V116" s="10">
        <v>0</v>
      </c>
      <c r="W116" s="10">
        <v>2320</v>
      </c>
      <c r="X116" s="10">
        <v>20900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250</v>
      </c>
      <c r="C117" s="9" t="s">
        <v>152</v>
      </c>
      <c r="D117" s="13" t="s">
        <v>243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117</v>
      </c>
      <c r="V117" s="10">
        <v>0</v>
      </c>
      <c r="W117" s="10">
        <v>117</v>
      </c>
      <c r="X117" s="10">
        <v>10065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45611</v>
      </c>
      <c r="B118" s="14" t="s">
        <v>249</v>
      </c>
      <c r="C118" s="9" t="s">
        <v>152</v>
      </c>
      <c r="D118" s="13" t="s">
        <v>228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1434</v>
      </c>
      <c r="V118" s="10">
        <v>0</v>
      </c>
      <c r="W118" s="10">
        <v>1434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29.3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206</v>
      </c>
      <c r="C119" s="9" t="s">
        <v>152</v>
      </c>
      <c r="D119" s="13" t="s">
        <v>204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45523</v>
      </c>
      <c r="B120" s="14" t="s">
        <v>206</v>
      </c>
      <c r="C120" s="9" t="s">
        <v>152</v>
      </c>
      <c r="D120" s="13" t="s">
        <v>205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45643</v>
      </c>
      <c r="B121" s="14" t="s">
        <v>288</v>
      </c>
      <c r="C121" s="9" t="s">
        <v>111</v>
      </c>
      <c r="D121" s="13" t="s">
        <v>289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4000</v>
      </c>
      <c r="V121" s="10">
        <v>3712</v>
      </c>
      <c r="W121" s="10">
        <v>288</v>
      </c>
      <c r="X121" s="10">
        <v>4300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142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45720</v>
      </c>
      <c r="B122" s="14" t="s">
        <v>138</v>
      </c>
      <c r="C122" s="9" t="s">
        <v>111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4010</v>
      </c>
      <c r="W122" s="10">
        <v>0</v>
      </c>
      <c r="X122" s="10">
        <v>4470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45720</v>
      </c>
      <c r="B123" s="14" t="s">
        <v>138</v>
      </c>
      <c r="C123" s="9" t="s">
        <v>111</v>
      </c>
      <c r="D123" s="13" t="s">
        <v>339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3065</v>
      </c>
      <c r="W123" s="10">
        <v>0</v>
      </c>
      <c r="X123" s="10">
        <v>3300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45628</v>
      </c>
      <c r="B124" s="14" t="s">
        <v>261</v>
      </c>
      <c r="C124" s="9" t="s">
        <v>111</v>
      </c>
      <c r="D124" s="13" t="s">
        <v>262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2600</v>
      </c>
      <c r="W124" s="10">
        <v>0</v>
      </c>
      <c r="X124" s="10">
        <v>2800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45541</v>
      </c>
      <c r="B125" s="14" t="s">
        <v>212</v>
      </c>
      <c r="C125" s="9" t="s">
        <v>111</v>
      </c>
      <c r="D125" s="13" t="s">
        <v>213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219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353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45548</v>
      </c>
      <c r="B126" s="14" t="s">
        <v>216</v>
      </c>
      <c r="C126" s="9" t="s">
        <v>111</v>
      </c>
      <c r="D126" s="13" t="s">
        <v>215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45581</v>
      </c>
      <c r="B127" s="14" t="s">
        <v>223</v>
      </c>
      <c r="C127" s="9" t="s">
        <v>111</v>
      </c>
      <c r="D127" s="13" t="s">
        <v>224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428778.9748000002</v>
      </c>
      <c r="AB128" s="8">
        <v>73694.353750000009</v>
      </c>
      <c r="AC128" s="8">
        <v>355084.62105000007</v>
      </c>
      <c r="AD128" s="8">
        <v>1834.6102500000002</v>
      </c>
      <c r="AE128" s="8">
        <v>426944.36455000017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45694</v>
      </c>
      <c r="B129" s="14" t="s">
        <v>400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45747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679</v>
      </c>
      <c r="AG129" s="1" t="s">
        <v>122</v>
      </c>
      <c r="AH129" s="1" t="s">
        <v>74</v>
      </c>
      <c r="AI129" s="1">
        <v>2</v>
      </c>
      <c r="AJ129" s="3">
        <v>45747</v>
      </c>
      <c r="AK129" s="3">
        <v>0</v>
      </c>
      <c r="AL129" s="3">
        <v>45738</v>
      </c>
      <c r="AM129" s="3">
        <v>45745</v>
      </c>
      <c r="AN129" s="3">
        <v>45746</v>
      </c>
      <c r="AO129" s="3">
        <v>45746</v>
      </c>
      <c r="AP129" s="3">
        <v>45742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45674</v>
      </c>
      <c r="B130" s="14" t="s">
        <v>332</v>
      </c>
      <c r="C130" s="9" t="s">
        <v>132</v>
      </c>
      <c r="D130" s="13" t="s">
        <v>371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45747</v>
      </c>
      <c r="U130" s="11">
        <v>2500</v>
      </c>
      <c r="V130" s="10">
        <v>2602</v>
      </c>
      <c r="W130" s="10">
        <v>0</v>
      </c>
      <c r="X130" s="10">
        <v>2700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45747</v>
      </c>
      <c r="AK130" s="3">
        <v>0</v>
      </c>
      <c r="AL130" s="3">
        <v>45738</v>
      </c>
      <c r="AM130" s="3">
        <v>45745</v>
      </c>
      <c r="AN130" s="3">
        <v>45746</v>
      </c>
      <c r="AO130" s="3">
        <v>45746</v>
      </c>
      <c r="AP130" s="3">
        <v>45742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332</v>
      </c>
      <c r="C131" s="9" t="s">
        <v>132</v>
      </c>
      <c r="D131" s="13" t="s">
        <v>370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45747</v>
      </c>
      <c r="U131" s="11">
        <v>2500</v>
      </c>
      <c r="V131" s="10">
        <v>2525</v>
      </c>
      <c r="W131" s="10">
        <v>0</v>
      </c>
      <c r="X131" s="10">
        <v>2750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8.5" customHeight="1" x14ac:dyDescent="0.45">
      <c r="A133" s="3">
        <v>45721</v>
      </c>
      <c r="B133" s="14" t="s">
        <v>520</v>
      </c>
      <c r="C133" s="9" t="s">
        <v>73</v>
      </c>
      <c r="D133" s="13" t="s">
        <v>233</v>
      </c>
      <c r="E133" s="9">
        <v>20</v>
      </c>
      <c r="F133" s="9">
        <v>32</v>
      </c>
      <c r="G133" s="9" t="s">
        <v>60</v>
      </c>
      <c r="H133" s="9">
        <v>0</v>
      </c>
      <c r="I133" s="9">
        <v>72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157</v>
      </c>
      <c r="T133" s="12">
        <v>45743</v>
      </c>
      <c r="U133" s="11">
        <v>10000</v>
      </c>
      <c r="V133" s="10">
        <v>9348</v>
      </c>
      <c r="W133" s="10">
        <v>652</v>
      </c>
      <c r="X133" s="10">
        <v>10762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74</v>
      </c>
      <c r="AI133" s="1">
        <v>2</v>
      </c>
      <c r="AJ133" s="3">
        <v>45743</v>
      </c>
      <c r="AK133" s="3">
        <v>0</v>
      </c>
      <c r="AL133" s="3">
        <v>45734</v>
      </c>
      <c r="AM133" s="3">
        <v>45741</v>
      </c>
      <c r="AN133" s="3">
        <v>45742</v>
      </c>
      <c r="AO133" s="3">
        <v>45742</v>
      </c>
      <c r="AP133" s="3">
        <v>45738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45714</v>
      </c>
      <c r="B134" s="14" t="s">
        <v>468</v>
      </c>
      <c r="C134" s="9" t="s">
        <v>86</v>
      </c>
      <c r="D134" s="13" t="s">
        <v>386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334</v>
      </c>
      <c r="T134" s="12">
        <v>45743</v>
      </c>
      <c r="U134" s="11">
        <v>50000</v>
      </c>
      <c r="V134" s="10">
        <v>0</v>
      </c>
      <c r="W134" s="10">
        <v>50000</v>
      </c>
      <c r="X134" s="10">
        <v>10180</v>
      </c>
      <c r="Y134" s="10">
        <v>41811</v>
      </c>
      <c r="Z134" s="9" t="s">
        <v>82</v>
      </c>
      <c r="AA134" s="8">
        <v>44975.674590000002</v>
      </c>
      <c r="AB134" s="8">
        <v>44975.674590000002</v>
      </c>
      <c r="AC134" s="8">
        <v>0</v>
      </c>
      <c r="AD134" s="8">
        <v>0</v>
      </c>
      <c r="AE134" s="8">
        <v>0</v>
      </c>
      <c r="AF134" s="8" t="s">
        <v>439</v>
      </c>
      <c r="AG134" s="1" t="s">
        <v>123</v>
      </c>
      <c r="AH134" s="1" t="s">
        <v>74</v>
      </c>
      <c r="AI134" s="1">
        <v>2</v>
      </c>
      <c r="AJ134" s="3">
        <v>45743</v>
      </c>
      <c r="AK134" s="3">
        <v>0</v>
      </c>
      <c r="AL134" s="3">
        <v>45734</v>
      </c>
      <c r="AM134" s="3">
        <v>45741</v>
      </c>
      <c r="AN134" s="3">
        <v>45742</v>
      </c>
      <c r="AO134" s="3">
        <v>45742</v>
      </c>
      <c r="AP134" s="3">
        <v>45738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45724</v>
      </c>
      <c r="B135" s="14" t="s">
        <v>598</v>
      </c>
      <c r="C135" s="9" t="s">
        <v>86</v>
      </c>
      <c r="D135" s="13" t="s">
        <v>327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45744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21513.800000000003</v>
      </c>
      <c r="AC135" s="8">
        <v>0</v>
      </c>
      <c r="AD135" s="8">
        <v>0</v>
      </c>
      <c r="AE135" s="8">
        <v>0</v>
      </c>
      <c r="AF135" s="8" t="s">
        <v>443</v>
      </c>
      <c r="AG135" s="1" t="s">
        <v>123</v>
      </c>
      <c r="AH135" s="1" t="s">
        <v>74</v>
      </c>
      <c r="AI135" s="1">
        <v>2</v>
      </c>
      <c r="AJ135" s="3">
        <v>45744</v>
      </c>
      <c r="AK135" s="3">
        <v>0</v>
      </c>
      <c r="AL135" s="3">
        <v>45735</v>
      </c>
      <c r="AM135" s="3">
        <v>45742</v>
      </c>
      <c r="AN135" s="3">
        <v>45743</v>
      </c>
      <c r="AO135" s="3">
        <v>45743</v>
      </c>
      <c r="AP135" s="3">
        <v>45739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45720</v>
      </c>
      <c r="B136" s="14" t="s">
        <v>515</v>
      </c>
      <c r="C136" s="9" t="s">
        <v>86</v>
      </c>
      <c r="D136" s="13" t="s">
        <v>410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45743</v>
      </c>
      <c r="U136" s="11">
        <v>25000</v>
      </c>
      <c r="V136" s="10">
        <v>0</v>
      </c>
      <c r="W136" s="10">
        <v>25000</v>
      </c>
      <c r="X136" s="10">
        <v>0</v>
      </c>
      <c r="Y136" s="10">
        <v>26250</v>
      </c>
      <c r="Z136" s="9" t="s">
        <v>82</v>
      </c>
      <c r="AA136" s="8">
        <v>26892.250000000004</v>
      </c>
      <c r="AB136" s="8">
        <v>26892.250000000004</v>
      </c>
      <c r="AC136" s="8">
        <v>0</v>
      </c>
      <c r="AD136" s="8">
        <v>0</v>
      </c>
      <c r="AE136" s="8">
        <v>0</v>
      </c>
      <c r="AF136" s="8" t="s">
        <v>439</v>
      </c>
      <c r="AG136" s="1" t="s">
        <v>123</v>
      </c>
      <c r="AH136" s="1" t="s">
        <v>74</v>
      </c>
      <c r="AI136" s="1">
        <v>2</v>
      </c>
      <c r="AJ136" s="3">
        <v>45743</v>
      </c>
      <c r="AK136" s="3">
        <v>0</v>
      </c>
      <c r="AL136" s="3">
        <v>45734</v>
      </c>
      <c r="AM136" s="3">
        <v>45741</v>
      </c>
      <c r="AN136" s="3">
        <v>45742</v>
      </c>
      <c r="AO136" s="3">
        <v>45742</v>
      </c>
      <c r="AP136" s="3">
        <v>45738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45721</v>
      </c>
      <c r="B137" s="14" t="s">
        <v>531</v>
      </c>
      <c r="C137" s="9" t="s">
        <v>152</v>
      </c>
      <c r="D137" s="13" t="s">
        <v>500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45744</v>
      </c>
      <c r="U137" s="11">
        <v>10503</v>
      </c>
      <c r="V137" s="10">
        <v>0</v>
      </c>
      <c r="W137" s="10">
        <v>10503</v>
      </c>
      <c r="X137" s="10">
        <v>0</v>
      </c>
      <c r="Y137" s="10">
        <v>11028.15</v>
      </c>
      <c r="Z137" s="9" t="s">
        <v>82</v>
      </c>
      <c r="AA137" s="8">
        <v>11004.518250000001</v>
      </c>
      <c r="AB137" s="8">
        <v>11004.518250000001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45744</v>
      </c>
      <c r="AK137" s="3">
        <v>0</v>
      </c>
      <c r="AL137" s="3">
        <v>45735</v>
      </c>
      <c r="AM137" s="3">
        <v>45742</v>
      </c>
      <c r="AN137" s="3">
        <v>45743</v>
      </c>
      <c r="AO137" s="3">
        <v>45743</v>
      </c>
      <c r="AP137" s="3">
        <v>45739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45724</v>
      </c>
      <c r="B138" s="14" t="s">
        <v>599</v>
      </c>
      <c r="C138" s="9" t="s">
        <v>86</v>
      </c>
      <c r="D138" s="13" t="s">
        <v>535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45744</v>
      </c>
      <c r="U138" s="11">
        <v>7000</v>
      </c>
      <c r="V138" s="10">
        <v>0</v>
      </c>
      <c r="W138" s="10">
        <v>7000</v>
      </c>
      <c r="X138" s="10">
        <v>0</v>
      </c>
      <c r="Y138" s="10">
        <v>7350</v>
      </c>
      <c r="Z138" s="9" t="s">
        <v>82</v>
      </c>
      <c r="AA138" s="8">
        <v>7529.8300000000008</v>
      </c>
      <c r="AB138" s="8">
        <v>7529.8300000000008</v>
      </c>
      <c r="AC138" s="8">
        <v>0</v>
      </c>
      <c r="AD138" s="8">
        <v>0</v>
      </c>
      <c r="AE138" s="8">
        <v>0</v>
      </c>
      <c r="AF138" s="8" t="s">
        <v>443</v>
      </c>
      <c r="AG138" s="1" t="s">
        <v>123</v>
      </c>
      <c r="AH138" s="1" t="s">
        <v>74</v>
      </c>
      <c r="AI138" s="1">
        <v>2</v>
      </c>
      <c r="AJ138" s="3">
        <v>45744</v>
      </c>
      <c r="AK138" s="3">
        <v>0</v>
      </c>
      <c r="AL138" s="3">
        <v>45735</v>
      </c>
      <c r="AM138" s="3">
        <v>45742</v>
      </c>
      <c r="AN138" s="3">
        <v>45743</v>
      </c>
      <c r="AO138" s="3">
        <v>45743</v>
      </c>
      <c r="AP138" s="3">
        <v>45739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45724</v>
      </c>
      <c r="B139" s="14" t="s">
        <v>599</v>
      </c>
      <c r="C139" s="9" t="s">
        <v>86</v>
      </c>
      <c r="D139" s="13" t="s">
        <v>536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45744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1248</v>
      </c>
      <c r="AC139" s="8">
        <v>31022.700000000004</v>
      </c>
      <c r="AD139" s="8">
        <v>0</v>
      </c>
      <c r="AE139" s="8">
        <v>0</v>
      </c>
      <c r="AF139" s="8" t="s">
        <v>443</v>
      </c>
      <c r="AG139" s="1" t="s">
        <v>124</v>
      </c>
      <c r="AH139" s="1" t="s">
        <v>74</v>
      </c>
      <c r="AI139" s="1">
        <v>2</v>
      </c>
      <c r="AJ139" s="3">
        <v>45744</v>
      </c>
      <c r="AK139" s="3">
        <v>0</v>
      </c>
      <c r="AL139" s="3">
        <v>45735</v>
      </c>
      <c r="AM139" s="3">
        <v>45742</v>
      </c>
      <c r="AN139" s="3">
        <v>45743</v>
      </c>
      <c r="AO139" s="3">
        <v>45743</v>
      </c>
      <c r="AP139" s="3">
        <v>45739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2371.5130666666669</v>
      </c>
    </row>
    <row r="140" spans="1:56" ht="28.5" customHeight="1" x14ac:dyDescent="0.45">
      <c r="A140" s="3">
        <v>45721</v>
      </c>
      <c r="B140" s="14" t="s">
        <v>531</v>
      </c>
      <c r="C140" s="9" t="s">
        <v>152</v>
      </c>
      <c r="D140" s="13" t="s">
        <v>500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45744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10477.5</v>
      </c>
      <c r="AB140" s="8">
        <v>0</v>
      </c>
      <c r="AC140" s="8">
        <v>10477.5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45744</v>
      </c>
      <c r="AK140" s="3">
        <v>0</v>
      </c>
      <c r="AL140" s="3">
        <v>45735</v>
      </c>
      <c r="AM140" s="3">
        <v>45742</v>
      </c>
      <c r="AN140" s="3">
        <v>45743</v>
      </c>
      <c r="AO140" s="3">
        <v>45743</v>
      </c>
      <c r="AP140" s="3">
        <v>45739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800.9466666666666</v>
      </c>
    </row>
    <row r="141" spans="1:56" ht="28.5" customHeight="1" x14ac:dyDescent="0.45">
      <c r="A141" s="3">
        <v>45721</v>
      </c>
      <c r="B141" s="14" t="s">
        <v>529</v>
      </c>
      <c r="C141" s="9" t="s">
        <v>152</v>
      </c>
      <c r="D141" s="13" t="s">
        <v>296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45747</v>
      </c>
      <c r="U141" s="11">
        <v>10080</v>
      </c>
      <c r="V141" s="10">
        <v>0</v>
      </c>
      <c r="W141" s="10">
        <v>10080</v>
      </c>
      <c r="X141" s="10">
        <v>0</v>
      </c>
      <c r="Y141" s="10">
        <v>10584</v>
      </c>
      <c r="Z141" s="9" t="s">
        <v>82</v>
      </c>
      <c r="AA141" s="8">
        <v>10561.320000000002</v>
      </c>
      <c r="AB141" s="8">
        <v>0</v>
      </c>
      <c r="AC141" s="8">
        <v>10561.320000000002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45747</v>
      </c>
      <c r="AK141" s="3">
        <v>0</v>
      </c>
      <c r="AL141" s="3">
        <v>45738</v>
      </c>
      <c r="AM141" s="3">
        <v>45745</v>
      </c>
      <c r="AN141" s="3">
        <v>45746</v>
      </c>
      <c r="AO141" s="3">
        <v>45746</v>
      </c>
      <c r="AP141" s="3">
        <v>45742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807.35424000000012</v>
      </c>
    </row>
    <row r="142" spans="1:56" ht="28.5" customHeight="1" x14ac:dyDescent="0.45">
      <c r="A142" s="3">
        <v>45721</v>
      </c>
      <c r="B142" s="14" t="s">
        <v>530</v>
      </c>
      <c r="C142" s="9" t="s">
        <v>152</v>
      </c>
      <c r="D142" s="13" t="s">
        <v>292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45747</v>
      </c>
      <c r="U142" s="11">
        <v>10080</v>
      </c>
      <c r="V142" s="10">
        <v>0</v>
      </c>
      <c r="W142" s="10">
        <v>10080</v>
      </c>
      <c r="X142" s="10">
        <v>10900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45747</v>
      </c>
      <c r="AK142" s="3">
        <v>0</v>
      </c>
      <c r="AL142" s="3">
        <v>45738</v>
      </c>
      <c r="AM142" s="3">
        <v>45745</v>
      </c>
      <c r="AN142" s="3">
        <v>45746</v>
      </c>
      <c r="AO142" s="3">
        <v>45746</v>
      </c>
      <c r="AP142" s="3">
        <v>45742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600</v>
      </c>
      <c r="C143" s="9" t="s">
        <v>86</v>
      </c>
      <c r="D143" s="13" t="s">
        <v>537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45747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443</v>
      </c>
      <c r="AG143" s="1" t="s">
        <v>123</v>
      </c>
      <c r="AH143" s="1" t="s">
        <v>74</v>
      </c>
      <c r="AI143" s="1">
        <v>2</v>
      </c>
      <c r="AJ143" s="3">
        <v>45747</v>
      </c>
      <c r="AK143" s="3">
        <v>0</v>
      </c>
      <c r="AL143" s="3">
        <v>45738</v>
      </c>
      <c r="AM143" s="3">
        <v>45745</v>
      </c>
      <c r="AN143" s="3">
        <v>45746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600</v>
      </c>
      <c r="C144" s="9" t="s">
        <v>86</v>
      </c>
      <c r="D144" s="13" t="s">
        <v>271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45747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443</v>
      </c>
      <c r="AG144" s="1" t="s">
        <v>123</v>
      </c>
      <c r="AH144" s="1" t="s">
        <v>74</v>
      </c>
      <c r="AI144" s="1">
        <v>2</v>
      </c>
      <c r="AJ144" s="3">
        <v>45747</v>
      </c>
      <c r="AK144" s="3">
        <v>0</v>
      </c>
      <c r="AL144" s="3">
        <v>45738</v>
      </c>
      <c r="AM144" s="3">
        <v>45745</v>
      </c>
      <c r="AN144" s="3">
        <v>45746</v>
      </c>
      <c r="AO144" s="3">
        <v>45746</v>
      </c>
      <c r="AP144" s="3">
        <v>45742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45724</v>
      </c>
      <c r="B145" s="14" t="s">
        <v>600</v>
      </c>
      <c r="C145" s="9" t="s">
        <v>86</v>
      </c>
      <c r="D145" s="13" t="s">
        <v>538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45747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443</v>
      </c>
      <c r="AG145" s="1" t="s">
        <v>123</v>
      </c>
      <c r="AH145" s="1" t="s">
        <v>74</v>
      </c>
      <c r="AI145" s="1">
        <v>2</v>
      </c>
      <c r="AJ145" s="3">
        <v>45747</v>
      </c>
      <c r="AK145" s="3">
        <v>0</v>
      </c>
      <c r="AL145" s="3">
        <v>45738</v>
      </c>
      <c r="AM145" s="3">
        <v>45745</v>
      </c>
      <c r="AN145" s="3">
        <v>45746</v>
      </c>
      <c r="AO145" s="3">
        <v>45746</v>
      </c>
      <c r="AP145" s="3">
        <v>45742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601</v>
      </c>
      <c r="C146" s="9" t="s">
        <v>86</v>
      </c>
      <c r="D146" s="13" t="s">
        <v>270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45747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82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0</v>
      </c>
      <c r="AF146" s="8" t="s">
        <v>443</v>
      </c>
      <c r="AG146" s="1" t="s">
        <v>123</v>
      </c>
      <c r="AH146" s="1" t="s">
        <v>74</v>
      </c>
      <c r="AI146" s="1">
        <v>2</v>
      </c>
      <c r="AJ146" s="3">
        <v>45747</v>
      </c>
      <c r="AK146" s="3">
        <v>0</v>
      </c>
      <c r="AL146" s="3">
        <v>45738</v>
      </c>
      <c r="AM146" s="3">
        <v>45745</v>
      </c>
      <c r="AN146" s="3">
        <v>45746</v>
      </c>
      <c r="AO146" s="3">
        <v>45746</v>
      </c>
      <c r="AP146" s="3">
        <v>45742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1644.610488888889</v>
      </c>
    </row>
    <row r="147" spans="1:56" ht="28.5" customHeight="1" x14ac:dyDescent="0.45">
      <c r="A147" s="3">
        <v>45722</v>
      </c>
      <c r="B147" s="14" t="s">
        <v>539</v>
      </c>
      <c r="C147" s="9" t="s">
        <v>86</v>
      </c>
      <c r="D147" s="13" t="s">
        <v>326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45747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443</v>
      </c>
      <c r="AG147" s="1" t="s">
        <v>123</v>
      </c>
      <c r="AH147" s="1" t="s">
        <v>74</v>
      </c>
      <c r="AI147" s="1">
        <v>2</v>
      </c>
      <c r="AJ147" s="3">
        <v>45747</v>
      </c>
      <c r="AK147" s="3">
        <v>0</v>
      </c>
      <c r="AL147" s="3">
        <v>45738</v>
      </c>
      <c r="AM147" s="3">
        <v>45745</v>
      </c>
      <c r="AN147" s="3">
        <v>45746</v>
      </c>
      <c r="AO147" s="3">
        <v>45746</v>
      </c>
      <c r="AP147" s="3">
        <v>45742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561</v>
      </c>
      <c r="C148" s="9" t="s">
        <v>86</v>
      </c>
      <c r="D148" s="13" t="s">
        <v>442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45747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443</v>
      </c>
      <c r="AG148" s="1" t="s">
        <v>123</v>
      </c>
      <c r="AH148" s="1" t="s">
        <v>74</v>
      </c>
      <c r="AI148" s="1">
        <v>2</v>
      </c>
      <c r="AJ148" s="3">
        <v>45747</v>
      </c>
      <c r="AK148" s="3">
        <v>0</v>
      </c>
      <c r="AL148" s="3">
        <v>45738</v>
      </c>
      <c r="AM148" s="3">
        <v>45745</v>
      </c>
      <c r="AN148" s="3">
        <v>45746</v>
      </c>
      <c r="AO148" s="3">
        <v>45746</v>
      </c>
      <c r="AP148" s="3">
        <v>45742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602</v>
      </c>
      <c r="C149" s="9" t="s">
        <v>86</v>
      </c>
      <c r="D149" s="13" t="s">
        <v>333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334</v>
      </c>
      <c r="T149" s="12">
        <v>45748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301</v>
      </c>
      <c r="AG149" s="1" t="s">
        <v>123</v>
      </c>
      <c r="AH149" s="1" t="s">
        <v>74</v>
      </c>
      <c r="AI149" s="1">
        <v>2</v>
      </c>
      <c r="AJ149" s="3">
        <v>45748</v>
      </c>
      <c r="AK149" s="3">
        <v>0</v>
      </c>
      <c r="AL149" s="3">
        <v>45739</v>
      </c>
      <c r="AM149" s="3">
        <v>45746</v>
      </c>
      <c r="AN149" s="3">
        <v>45747</v>
      </c>
      <c r="AO149" s="3">
        <v>45747</v>
      </c>
      <c r="AP149" s="3">
        <v>45743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45731</v>
      </c>
      <c r="B150" s="14" t="s">
        <v>666</v>
      </c>
      <c r="C150" s="9" t="s">
        <v>86</v>
      </c>
      <c r="D150" s="13" t="s">
        <v>624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45749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245</v>
      </c>
      <c r="AG150" s="1" t="s">
        <v>123</v>
      </c>
      <c r="AH150" s="1" t="s">
        <v>74</v>
      </c>
      <c r="AI150" s="1">
        <v>2</v>
      </c>
      <c r="AJ150" s="3">
        <v>45749</v>
      </c>
      <c r="AK150" s="3">
        <v>0</v>
      </c>
      <c r="AL150" s="3">
        <v>45740</v>
      </c>
      <c r="AM150" s="3">
        <v>45747</v>
      </c>
      <c r="AN150" s="3">
        <v>45748</v>
      </c>
      <c r="AO150" s="3">
        <v>45748</v>
      </c>
      <c r="AP150" s="3">
        <v>45744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45731</v>
      </c>
      <c r="B151" s="14" t="s">
        <v>667</v>
      </c>
      <c r="C151" s="9" t="s">
        <v>86</v>
      </c>
      <c r="D151" s="13" t="s">
        <v>628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45749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245</v>
      </c>
      <c r="AG151" s="1" t="s">
        <v>123</v>
      </c>
      <c r="AH151" s="1" t="s">
        <v>74</v>
      </c>
      <c r="AI151" s="1">
        <v>2</v>
      </c>
      <c r="AJ151" s="3">
        <v>45749</v>
      </c>
      <c r="AK151" s="3">
        <v>0</v>
      </c>
      <c r="AL151" s="3">
        <v>45740</v>
      </c>
      <c r="AM151" s="3">
        <v>45747</v>
      </c>
      <c r="AN151" s="3">
        <v>45748</v>
      </c>
      <c r="AO151" s="3">
        <v>45748</v>
      </c>
      <c r="AP151" s="3">
        <v>45744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667</v>
      </c>
      <c r="C152" s="9" t="s">
        <v>86</v>
      </c>
      <c r="D152" s="13" t="s">
        <v>629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245</v>
      </c>
      <c r="AG152" s="1" t="s">
        <v>123</v>
      </c>
      <c r="AH152" s="1" t="s">
        <v>74</v>
      </c>
      <c r="AI152" s="1">
        <v>2</v>
      </c>
      <c r="AJ152" s="3">
        <v>45749</v>
      </c>
      <c r="AK152" s="3">
        <v>0</v>
      </c>
      <c r="AL152" s="3">
        <v>45740</v>
      </c>
      <c r="AM152" s="3">
        <v>45747</v>
      </c>
      <c r="AN152" s="3">
        <v>45748</v>
      </c>
      <c r="AO152" s="3">
        <v>45748</v>
      </c>
      <c r="AP152" s="3">
        <v>45744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668</v>
      </c>
      <c r="C153" s="9" t="s">
        <v>86</v>
      </c>
      <c r="D153" s="13" t="s">
        <v>630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234</v>
      </c>
      <c r="T153" s="12">
        <v>45749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245</v>
      </c>
      <c r="AG153" s="1" t="s">
        <v>123</v>
      </c>
      <c r="AH153" s="1" t="s">
        <v>74</v>
      </c>
      <c r="AI153" s="1">
        <v>2</v>
      </c>
      <c r="AJ153" s="3">
        <v>45749</v>
      </c>
      <c r="AK153" s="3">
        <v>0</v>
      </c>
      <c r="AL153" s="3">
        <v>45740</v>
      </c>
      <c r="AM153" s="3">
        <v>45747</v>
      </c>
      <c r="AN153" s="3">
        <v>45748</v>
      </c>
      <c r="AO153" s="3">
        <v>45748</v>
      </c>
      <c r="AP153" s="3">
        <v>45744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45724</v>
      </c>
      <c r="B154" s="14" t="s">
        <v>602</v>
      </c>
      <c r="C154" s="9" t="s">
        <v>86</v>
      </c>
      <c r="D154" s="13" t="s">
        <v>536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334</v>
      </c>
      <c r="T154" s="12">
        <v>45750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301</v>
      </c>
      <c r="AG154" s="1" t="s">
        <v>123</v>
      </c>
      <c r="AH154" s="1" t="s">
        <v>74</v>
      </c>
      <c r="AI154" s="1">
        <v>2</v>
      </c>
      <c r="AJ154" s="3">
        <v>45750</v>
      </c>
      <c r="AK154" s="3">
        <v>0</v>
      </c>
      <c r="AL154" s="3">
        <v>45741</v>
      </c>
      <c r="AM154" s="3">
        <v>45748</v>
      </c>
      <c r="AN154" s="3">
        <v>45749</v>
      </c>
      <c r="AO154" s="3">
        <v>45749</v>
      </c>
      <c r="AP154" s="3">
        <v>45745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45722</v>
      </c>
      <c r="B155" s="14" t="s">
        <v>540</v>
      </c>
      <c r="C155" s="9" t="s">
        <v>86</v>
      </c>
      <c r="D155" s="13" t="s">
        <v>326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45750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82</v>
      </c>
      <c r="AA155" s="8">
        <v>43027.600000000006</v>
      </c>
      <c r="AB155" s="8">
        <v>0</v>
      </c>
      <c r="AC155" s="8">
        <v>43027.600000000006</v>
      </c>
      <c r="AD155" s="8">
        <v>0</v>
      </c>
      <c r="AE155" s="8">
        <v>0</v>
      </c>
      <c r="AF155" s="8" t="s">
        <v>443</v>
      </c>
      <c r="AG155" s="1" t="s">
        <v>123</v>
      </c>
      <c r="AH155" s="1" t="s">
        <v>74</v>
      </c>
      <c r="AI155" s="1">
        <v>2</v>
      </c>
      <c r="AJ155" s="3">
        <v>45750</v>
      </c>
      <c r="AK155" s="3">
        <v>0</v>
      </c>
      <c r="AL155" s="3">
        <v>45741</v>
      </c>
      <c r="AM155" s="3">
        <v>45748</v>
      </c>
      <c r="AN155" s="3">
        <v>45749</v>
      </c>
      <c r="AO155" s="3">
        <v>45749</v>
      </c>
      <c r="AP155" s="3">
        <v>45745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3289.220977777778</v>
      </c>
    </row>
    <row r="156" spans="1:56" ht="28.5" customHeight="1" x14ac:dyDescent="0.45">
      <c r="A156" s="3">
        <v>45731</v>
      </c>
      <c r="B156" s="14" t="s">
        <v>669</v>
      </c>
      <c r="C156" s="9" t="s">
        <v>86</v>
      </c>
      <c r="D156" s="13" t="s">
        <v>626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45751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245</v>
      </c>
      <c r="AG156" s="1" t="s">
        <v>123</v>
      </c>
      <c r="AH156" s="1" t="s">
        <v>74</v>
      </c>
      <c r="AI156" s="1">
        <v>2</v>
      </c>
      <c r="AJ156" s="3">
        <v>45751</v>
      </c>
      <c r="AK156" s="3">
        <v>0</v>
      </c>
      <c r="AL156" s="3">
        <v>45742</v>
      </c>
      <c r="AM156" s="3">
        <v>45749</v>
      </c>
      <c r="AN156" s="3">
        <v>45750</v>
      </c>
      <c r="AO156" s="3">
        <v>45750</v>
      </c>
      <c r="AP156" s="3">
        <v>45746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670</v>
      </c>
      <c r="C157" s="9" t="s">
        <v>86</v>
      </c>
      <c r="D157" s="13" t="s">
        <v>632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45751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245</v>
      </c>
      <c r="AG157" s="1" t="s">
        <v>123</v>
      </c>
      <c r="AH157" s="1" t="s">
        <v>74</v>
      </c>
      <c r="AI157" s="1">
        <v>2</v>
      </c>
      <c r="AJ157" s="3">
        <v>45751</v>
      </c>
      <c r="AK157" s="3">
        <v>0</v>
      </c>
      <c r="AL157" s="3">
        <v>45742</v>
      </c>
      <c r="AM157" s="3">
        <v>45749</v>
      </c>
      <c r="AN157" s="3">
        <v>45750</v>
      </c>
      <c r="AO157" s="3">
        <v>45750</v>
      </c>
      <c r="AP157" s="3">
        <v>45746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671</v>
      </c>
      <c r="C158" s="9" t="s">
        <v>86</v>
      </c>
      <c r="D158" s="13" t="s">
        <v>634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45751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245</v>
      </c>
      <c r="AG158" s="1" t="s">
        <v>123</v>
      </c>
      <c r="AH158" s="1" t="s">
        <v>74</v>
      </c>
      <c r="AI158" s="1">
        <v>2</v>
      </c>
      <c r="AJ158" s="3">
        <v>45751</v>
      </c>
      <c r="AK158" s="3">
        <v>0</v>
      </c>
      <c r="AL158" s="3">
        <v>45742</v>
      </c>
      <c r="AM158" s="3">
        <v>45749</v>
      </c>
      <c r="AN158" s="3">
        <v>45750</v>
      </c>
      <c r="AO158" s="3">
        <v>45750</v>
      </c>
      <c r="AP158" s="3">
        <v>45746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603</v>
      </c>
      <c r="C159" s="9" t="s">
        <v>86</v>
      </c>
      <c r="D159" s="13" t="s">
        <v>472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443</v>
      </c>
      <c r="AG159" s="1" t="s">
        <v>124</v>
      </c>
      <c r="AH159" s="1" t="s">
        <v>74</v>
      </c>
      <c r="AI159" s="1">
        <v>2</v>
      </c>
      <c r="AJ159" s="3">
        <v>45751</v>
      </c>
      <c r="AK159" s="3">
        <v>0</v>
      </c>
      <c r="AL159" s="3">
        <v>45742</v>
      </c>
      <c r="AM159" s="3">
        <v>45749</v>
      </c>
      <c r="AN159" s="3">
        <v>45750</v>
      </c>
      <c r="AO159" s="3">
        <v>45750</v>
      </c>
      <c r="AP159" s="3">
        <v>45746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603</v>
      </c>
      <c r="C160" s="9" t="s">
        <v>86</v>
      </c>
      <c r="D160" s="13" t="s">
        <v>541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443</v>
      </c>
      <c r="AG160" s="1" t="s">
        <v>123</v>
      </c>
      <c r="AH160" s="1" t="s">
        <v>74</v>
      </c>
      <c r="AI160" s="1">
        <v>2</v>
      </c>
      <c r="AJ160" s="3">
        <v>45751</v>
      </c>
      <c r="AK160" s="3">
        <v>0</v>
      </c>
      <c r="AL160" s="3">
        <v>45742</v>
      </c>
      <c r="AM160" s="3">
        <v>45749</v>
      </c>
      <c r="AN160" s="3">
        <v>45750</v>
      </c>
      <c r="AO160" s="3">
        <v>45750</v>
      </c>
      <c r="AP160" s="3">
        <v>45746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45722</v>
      </c>
      <c r="B161" s="14" t="s">
        <v>542</v>
      </c>
      <c r="C161" s="9" t="s">
        <v>86</v>
      </c>
      <c r="D161" s="13" t="s">
        <v>521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45754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443</v>
      </c>
      <c r="AG161" s="1" t="s">
        <v>123</v>
      </c>
      <c r="AH161" s="1" t="s">
        <v>74</v>
      </c>
      <c r="AI161" s="1">
        <v>2</v>
      </c>
      <c r="AJ161" s="3">
        <v>45754</v>
      </c>
      <c r="AK161" s="3">
        <v>0</v>
      </c>
      <c r="AL161" s="3">
        <v>45745</v>
      </c>
      <c r="AM161" s="3">
        <v>45752</v>
      </c>
      <c r="AN161" s="3">
        <v>45753</v>
      </c>
      <c r="AO161" s="3">
        <v>45753</v>
      </c>
      <c r="AP161" s="3">
        <v>45749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1644.610488888889</v>
      </c>
    </row>
    <row r="162" spans="1:56" ht="28.5" customHeight="1" x14ac:dyDescent="0.45">
      <c r="A162" s="3">
        <v>45737</v>
      </c>
      <c r="B162" s="14" t="s">
        <v>704</v>
      </c>
      <c r="C162" s="9" t="s">
        <v>73</v>
      </c>
      <c r="D162" s="13" t="s">
        <v>233</v>
      </c>
      <c r="E162" s="9">
        <v>20</v>
      </c>
      <c r="F162" s="9">
        <v>32</v>
      </c>
      <c r="G162" s="9" t="s">
        <v>60</v>
      </c>
      <c r="H162" s="9">
        <v>0</v>
      </c>
      <c r="I162" s="9">
        <v>72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157</v>
      </c>
      <c r="T162" s="12">
        <v>45752</v>
      </c>
      <c r="U162" s="11">
        <v>5000</v>
      </c>
      <c r="V162" s="10">
        <v>0</v>
      </c>
      <c r="W162" s="10">
        <v>5000</v>
      </c>
      <c r="X162" s="10">
        <v>5300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45752</v>
      </c>
      <c r="AK162" s="3">
        <v>0</v>
      </c>
      <c r="AL162" s="3">
        <v>45743</v>
      </c>
      <c r="AM162" s="3">
        <v>45750</v>
      </c>
      <c r="AN162" s="3">
        <v>45751</v>
      </c>
      <c r="AO162" s="3">
        <v>45751</v>
      </c>
      <c r="AP162" s="3">
        <v>45747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8.5" customHeight="1" x14ac:dyDescent="0.45">
      <c r="A163" s="3">
        <v>45724</v>
      </c>
      <c r="B163" s="14" t="s">
        <v>604</v>
      </c>
      <c r="C163" s="9" t="s">
        <v>86</v>
      </c>
      <c r="D163" s="13" t="s">
        <v>333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334</v>
      </c>
      <c r="T163" s="12">
        <v>45755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301</v>
      </c>
      <c r="AG163" s="1" t="s">
        <v>123</v>
      </c>
      <c r="AH163" s="1" t="s">
        <v>74</v>
      </c>
      <c r="AI163" s="1">
        <v>2</v>
      </c>
      <c r="AJ163" s="3">
        <v>45755</v>
      </c>
      <c r="AK163" s="3">
        <v>0</v>
      </c>
      <c r="AL163" s="3">
        <v>45746</v>
      </c>
      <c r="AM163" s="3">
        <v>45753</v>
      </c>
      <c r="AN163" s="3">
        <v>45754</v>
      </c>
      <c r="AO163" s="3">
        <v>45754</v>
      </c>
      <c r="AP163" s="3">
        <v>45750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604</v>
      </c>
      <c r="C164" s="9" t="s">
        <v>86</v>
      </c>
      <c r="D164" s="13" t="s">
        <v>411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334</v>
      </c>
      <c r="T164" s="12">
        <v>45756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301</v>
      </c>
      <c r="AG164" s="1" t="s">
        <v>123</v>
      </c>
      <c r="AH164" s="1" t="s">
        <v>74</v>
      </c>
      <c r="AI164" s="1">
        <v>2</v>
      </c>
      <c r="AJ164" s="3">
        <v>45756</v>
      </c>
      <c r="AK164" s="3">
        <v>0</v>
      </c>
      <c r="AL164" s="3">
        <v>45747</v>
      </c>
      <c r="AM164" s="3">
        <v>45754</v>
      </c>
      <c r="AN164" s="3">
        <v>45755</v>
      </c>
      <c r="AO164" s="3">
        <v>45755</v>
      </c>
      <c r="AP164" s="3">
        <v>45751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670</v>
      </c>
      <c r="C165" s="9" t="s">
        <v>86</v>
      </c>
      <c r="D165" s="13" t="s">
        <v>631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45757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245</v>
      </c>
      <c r="AG165" s="1" t="s">
        <v>123</v>
      </c>
      <c r="AH165" s="1" t="s">
        <v>74</v>
      </c>
      <c r="AI165" s="1">
        <v>2</v>
      </c>
      <c r="AJ165" s="3">
        <v>45757</v>
      </c>
      <c r="AK165" s="3">
        <v>0</v>
      </c>
      <c r="AL165" s="3">
        <v>45748</v>
      </c>
      <c r="AM165" s="3">
        <v>45755</v>
      </c>
      <c r="AN165" s="3">
        <v>45756</v>
      </c>
      <c r="AO165" s="3">
        <v>45756</v>
      </c>
      <c r="AP165" s="3">
        <v>45752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45724</v>
      </c>
      <c r="B166" s="14" t="s">
        <v>605</v>
      </c>
      <c r="C166" s="9" t="s">
        <v>86</v>
      </c>
      <c r="D166" s="13" t="s">
        <v>536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45757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82</v>
      </c>
      <c r="AA166" s="8">
        <v>32270.700000000004</v>
      </c>
      <c r="AB166" s="8">
        <v>0</v>
      </c>
      <c r="AC166" s="8">
        <v>32270.700000000004</v>
      </c>
      <c r="AD166" s="8">
        <v>0</v>
      </c>
      <c r="AE166" s="8">
        <v>0</v>
      </c>
      <c r="AF166" s="8" t="s">
        <v>443</v>
      </c>
      <c r="AG166" s="1" t="s">
        <v>123</v>
      </c>
      <c r="AH166" s="1" t="s">
        <v>74</v>
      </c>
      <c r="AI166" s="1">
        <v>2</v>
      </c>
      <c r="AJ166" s="3">
        <v>45757</v>
      </c>
      <c r="AK166" s="3">
        <v>0</v>
      </c>
      <c r="AL166" s="3">
        <v>45748</v>
      </c>
      <c r="AM166" s="3">
        <v>45755</v>
      </c>
      <c r="AN166" s="3">
        <v>45756</v>
      </c>
      <c r="AO166" s="3">
        <v>45756</v>
      </c>
      <c r="AP166" s="3">
        <v>45752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2466.9157333333337</v>
      </c>
    </row>
    <row r="167" spans="1:56" ht="28.5" customHeight="1" x14ac:dyDescent="0.45">
      <c r="A167" s="3">
        <v>45722</v>
      </c>
      <c r="B167" s="14" t="s">
        <v>543</v>
      </c>
      <c r="C167" s="9" t="s">
        <v>86</v>
      </c>
      <c r="D167" s="13" t="s">
        <v>326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45757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443</v>
      </c>
      <c r="AG167" s="1" t="s">
        <v>123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562</v>
      </c>
      <c r="C168" s="9" t="s">
        <v>86</v>
      </c>
      <c r="D168" s="13" t="s">
        <v>442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45757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443</v>
      </c>
      <c r="AG168" s="1" t="s">
        <v>123</v>
      </c>
      <c r="AH168" s="1" t="s">
        <v>74</v>
      </c>
      <c r="AI168" s="1">
        <v>2</v>
      </c>
      <c r="AJ168" s="3">
        <v>45757</v>
      </c>
      <c r="AK168" s="3">
        <v>0</v>
      </c>
      <c r="AL168" s="3">
        <v>45748</v>
      </c>
      <c r="AM168" s="3">
        <v>45755</v>
      </c>
      <c r="AN168" s="3">
        <v>45756</v>
      </c>
      <c r="AO168" s="3">
        <v>45756</v>
      </c>
      <c r="AP168" s="3">
        <v>45752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606</v>
      </c>
      <c r="C169" s="9" t="s">
        <v>86</v>
      </c>
      <c r="D169" s="13" t="s">
        <v>333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334</v>
      </c>
      <c r="T169" s="12">
        <v>45765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301</v>
      </c>
      <c r="AG169" s="1" t="s">
        <v>123</v>
      </c>
      <c r="AH169" s="1" t="s">
        <v>74</v>
      </c>
      <c r="AI169" s="1">
        <v>2</v>
      </c>
      <c r="AJ169" s="3">
        <v>45765</v>
      </c>
      <c r="AK169" s="3">
        <v>0</v>
      </c>
      <c r="AL169" s="3">
        <v>45756</v>
      </c>
      <c r="AM169" s="3">
        <v>45763</v>
      </c>
      <c r="AN169" s="3">
        <v>45764</v>
      </c>
      <c r="AO169" s="3">
        <v>45764</v>
      </c>
      <c r="AP169" s="3">
        <v>45760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45728</v>
      </c>
      <c r="B170" s="14" t="s">
        <v>607</v>
      </c>
      <c r="C170" s="9" t="s">
        <v>86</v>
      </c>
      <c r="D170" s="13" t="s">
        <v>608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234</v>
      </c>
      <c r="T170" s="12">
        <v>45770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245</v>
      </c>
      <c r="AG170" s="1" t="s">
        <v>123</v>
      </c>
      <c r="AH170" s="1" t="s">
        <v>74</v>
      </c>
      <c r="AI170" s="1">
        <v>2</v>
      </c>
      <c r="AJ170" s="3">
        <v>45770</v>
      </c>
      <c r="AK170" s="3">
        <v>0</v>
      </c>
      <c r="AL170" s="3">
        <v>45761</v>
      </c>
      <c r="AM170" s="3">
        <v>45768</v>
      </c>
      <c r="AN170" s="3">
        <v>45769</v>
      </c>
      <c r="AO170" s="3">
        <v>45769</v>
      </c>
      <c r="AP170" s="3">
        <v>45765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668</v>
      </c>
      <c r="C171" s="9" t="s">
        <v>86</v>
      </c>
      <c r="D171" s="13" t="s">
        <v>629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45771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245</v>
      </c>
      <c r="AG171" s="1" t="s">
        <v>123</v>
      </c>
      <c r="AH171" s="1" t="s">
        <v>74</v>
      </c>
      <c r="AI171" s="1">
        <v>2</v>
      </c>
      <c r="AJ171" s="3">
        <v>45771</v>
      </c>
      <c r="AK171" s="3">
        <v>0</v>
      </c>
      <c r="AL171" s="3">
        <v>45762</v>
      </c>
      <c r="AM171" s="3">
        <v>45769</v>
      </c>
      <c r="AN171" s="3">
        <v>45770</v>
      </c>
      <c r="AO171" s="3">
        <v>45770</v>
      </c>
      <c r="AP171" s="3">
        <v>45766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611</v>
      </c>
      <c r="C172" s="9" t="s">
        <v>86</v>
      </c>
      <c r="D172" s="13" t="s">
        <v>333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334</v>
      </c>
      <c r="T172" s="12">
        <v>45771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301</v>
      </c>
      <c r="AG172" s="1" t="s">
        <v>123</v>
      </c>
      <c r="AH172" s="1" t="s">
        <v>74</v>
      </c>
      <c r="AI172" s="1">
        <v>2</v>
      </c>
      <c r="AJ172" s="3">
        <v>45771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611</v>
      </c>
      <c r="C173" s="9" t="s">
        <v>86</v>
      </c>
      <c r="D173" s="13" t="s">
        <v>536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334</v>
      </c>
      <c r="T173" s="12">
        <v>45771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301</v>
      </c>
      <c r="AG173" s="1" t="s">
        <v>123</v>
      </c>
      <c r="AH173" s="1" t="s">
        <v>74</v>
      </c>
      <c r="AI173" s="1">
        <v>2</v>
      </c>
      <c r="AJ173" s="3">
        <v>45771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666</v>
      </c>
      <c r="C174" s="9" t="s">
        <v>86</v>
      </c>
      <c r="D174" s="13" t="s">
        <v>622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245</v>
      </c>
      <c r="AG174" s="1" t="s">
        <v>123</v>
      </c>
      <c r="AH174" s="1" t="s">
        <v>74</v>
      </c>
      <c r="AI174" s="1">
        <v>2</v>
      </c>
      <c r="AJ174" s="3">
        <v>45772</v>
      </c>
      <c r="AK174" s="3">
        <v>0</v>
      </c>
      <c r="AL174" s="3">
        <v>45763</v>
      </c>
      <c r="AM174" s="3">
        <v>45770</v>
      </c>
      <c r="AN174" s="3">
        <v>45771</v>
      </c>
      <c r="AO174" s="3">
        <v>45771</v>
      </c>
      <c r="AP174" s="3">
        <v>45767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45736</v>
      </c>
      <c r="B175" s="14" t="s">
        <v>705</v>
      </c>
      <c r="C175" s="9" t="s">
        <v>86</v>
      </c>
      <c r="D175" s="13" t="s">
        <v>316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45759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317</v>
      </c>
      <c r="AG175" s="1" t="s">
        <v>123</v>
      </c>
      <c r="AH175" s="1" t="s">
        <v>74</v>
      </c>
      <c r="AI175" s="1">
        <v>2</v>
      </c>
      <c r="AJ175" s="3">
        <v>45759</v>
      </c>
      <c r="AK175" s="3">
        <v>0</v>
      </c>
      <c r="AL175" s="3">
        <v>45750</v>
      </c>
      <c r="AM175" s="3">
        <v>45757</v>
      </c>
      <c r="AN175" s="3">
        <v>45758</v>
      </c>
      <c r="AO175" s="3">
        <v>45758</v>
      </c>
      <c r="AP175" s="3">
        <v>45754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45736</v>
      </c>
      <c r="B176" s="14" t="s">
        <v>705</v>
      </c>
      <c r="C176" s="9" t="s">
        <v>86</v>
      </c>
      <c r="D176" s="13" t="s">
        <v>319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45764</v>
      </c>
      <c r="U176" s="11">
        <v>14000</v>
      </c>
      <c r="V176" s="10">
        <v>0</v>
      </c>
      <c r="W176" s="10">
        <v>14000</v>
      </c>
      <c r="X176" s="10">
        <v>0</v>
      </c>
      <c r="Y176" s="10">
        <v>14700</v>
      </c>
      <c r="Z176" s="9" t="s">
        <v>82</v>
      </c>
      <c r="AA176" s="8">
        <v>15059.660000000002</v>
      </c>
      <c r="AB176" s="8">
        <v>0</v>
      </c>
      <c r="AC176" s="8">
        <v>15059.660000000002</v>
      </c>
      <c r="AD176" s="8">
        <v>0</v>
      </c>
      <c r="AE176" s="8">
        <v>0</v>
      </c>
      <c r="AF176" s="8" t="s">
        <v>317</v>
      </c>
      <c r="AG176" s="1" t="s">
        <v>61</v>
      </c>
      <c r="AH176" s="1" t="s">
        <v>74</v>
      </c>
      <c r="AI176" s="1">
        <v>2</v>
      </c>
      <c r="AJ176" s="3">
        <v>45764</v>
      </c>
      <c r="AK176" s="3">
        <v>0</v>
      </c>
      <c r="AL176" s="3">
        <v>45755</v>
      </c>
      <c r="AM176" s="3">
        <v>45762</v>
      </c>
      <c r="AN176" s="3">
        <v>45763</v>
      </c>
      <c r="AO176" s="3">
        <v>45763</v>
      </c>
      <c r="AP176" s="3">
        <v>45759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1151.2273422222224</v>
      </c>
    </row>
    <row r="177" spans="1:56" ht="28.5" customHeight="1" x14ac:dyDescent="0.45">
      <c r="A177" s="3">
        <v>45736</v>
      </c>
      <c r="B177" s="14" t="s">
        <v>706</v>
      </c>
      <c r="C177" s="9" t="s">
        <v>86</v>
      </c>
      <c r="D177" s="13" t="s">
        <v>656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234</v>
      </c>
      <c r="T177" s="12">
        <v>45757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317</v>
      </c>
      <c r="AG177" s="1" t="s">
        <v>61</v>
      </c>
      <c r="AH177" s="1" t="s">
        <v>74</v>
      </c>
      <c r="AI177" s="1">
        <v>2</v>
      </c>
      <c r="AJ177" s="3">
        <v>45757</v>
      </c>
      <c r="AK177" s="3">
        <v>0</v>
      </c>
      <c r="AL177" s="3">
        <v>45748</v>
      </c>
      <c r="AM177" s="3">
        <v>45755</v>
      </c>
      <c r="AN177" s="3">
        <v>45756</v>
      </c>
      <c r="AO177" s="3">
        <v>45756</v>
      </c>
      <c r="AP177" s="3">
        <v>45752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45736</v>
      </c>
      <c r="B178" s="14" t="s">
        <v>707</v>
      </c>
      <c r="C178" s="9" t="s">
        <v>86</v>
      </c>
      <c r="D178" s="13" t="s">
        <v>409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45766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439</v>
      </c>
      <c r="AG178" s="1" t="s">
        <v>123</v>
      </c>
      <c r="AH178" s="1" t="s">
        <v>74</v>
      </c>
      <c r="AI178" s="1">
        <v>2</v>
      </c>
      <c r="AJ178" s="3">
        <v>45766</v>
      </c>
      <c r="AK178" s="3">
        <v>0</v>
      </c>
      <c r="AL178" s="3">
        <v>45757</v>
      </c>
      <c r="AM178" s="3">
        <v>45764</v>
      </c>
      <c r="AN178" s="3">
        <v>45765</v>
      </c>
      <c r="AO178" s="3">
        <v>45765</v>
      </c>
      <c r="AP178" s="3">
        <v>45761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 t="s">
        <v>146</v>
      </c>
      <c r="B179" s="14" t="s">
        <v>146</v>
      </c>
      <c r="C179" s="9" t="s">
        <v>86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45777</v>
      </c>
      <c r="U179" s="11">
        <v>46000</v>
      </c>
      <c r="V179" s="10">
        <v>0</v>
      </c>
      <c r="W179" s="10">
        <v>46000</v>
      </c>
      <c r="X179" s="10">
        <v>0</v>
      </c>
      <c r="Y179" s="10">
        <v>48300</v>
      </c>
      <c r="Z179" s="9" t="s">
        <v>82</v>
      </c>
      <c r="AA179" s="8">
        <v>49481.740000000005</v>
      </c>
      <c r="AB179" s="8">
        <v>0</v>
      </c>
      <c r="AC179" s="8">
        <v>49481.740000000005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3782.604124444445</v>
      </c>
    </row>
    <row r="180" spans="1:56" ht="28.5" customHeight="1" x14ac:dyDescent="0.45">
      <c r="A180" s="3" t="s">
        <v>146</v>
      </c>
      <c r="B180" s="14" t="s">
        <v>146</v>
      </c>
      <c r="C180" s="9" t="s">
        <v>152</v>
      </c>
      <c r="D180" s="13" t="s">
        <v>61</v>
      </c>
      <c r="E180" s="9">
        <v>20</v>
      </c>
      <c r="F180" s="9">
        <v>36</v>
      </c>
      <c r="G180" s="9" t="s">
        <v>60</v>
      </c>
      <c r="H180" s="9">
        <v>0</v>
      </c>
      <c r="I180" s="9">
        <v>78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45777</v>
      </c>
      <c r="U180" s="11">
        <v>160000</v>
      </c>
      <c r="V180" s="10">
        <v>0</v>
      </c>
      <c r="W180" s="10">
        <v>160000</v>
      </c>
      <c r="X180" s="10">
        <v>0</v>
      </c>
      <c r="Y180" s="10">
        <v>168000</v>
      </c>
      <c r="Z180" s="9" t="s">
        <v>82</v>
      </c>
      <c r="AA180" s="8">
        <v>167640</v>
      </c>
      <c r="AB180" s="8">
        <v>0</v>
      </c>
      <c r="AC180" s="8">
        <v>167640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12815.146666666666</v>
      </c>
    </row>
    <row r="181" spans="1:56" ht="28.5" customHeight="1" x14ac:dyDescent="0.45">
      <c r="A181" s="3">
        <v>45731</v>
      </c>
      <c r="B181" s="14" t="s">
        <v>672</v>
      </c>
      <c r="C181" s="9" t="s">
        <v>86</v>
      </c>
      <c r="D181" s="13" t="s">
        <v>621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245</v>
      </c>
      <c r="AG181" s="1" t="s">
        <v>123</v>
      </c>
      <c r="AH181" s="1" t="s">
        <v>74</v>
      </c>
      <c r="AI181" s="1">
        <v>2</v>
      </c>
      <c r="AJ181" s="3">
        <v>45779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673</v>
      </c>
      <c r="C182" s="9" t="s">
        <v>86</v>
      </c>
      <c r="D182" s="13" t="s">
        <v>626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245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674</v>
      </c>
      <c r="C183" s="9" t="s">
        <v>86</v>
      </c>
      <c r="D183" s="13" t="s">
        <v>632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45779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245</v>
      </c>
      <c r="AG183" s="1" t="s">
        <v>123</v>
      </c>
      <c r="AH183" s="1" t="s">
        <v>74</v>
      </c>
      <c r="AI183" s="1">
        <v>2</v>
      </c>
      <c r="AJ183" s="3">
        <v>45779</v>
      </c>
      <c r="AK183" s="3">
        <v>0</v>
      </c>
      <c r="AL183" s="3">
        <v>45770</v>
      </c>
      <c r="AM183" s="3">
        <v>45777</v>
      </c>
      <c r="AN183" s="3">
        <v>45778</v>
      </c>
      <c r="AO183" s="3">
        <v>45778</v>
      </c>
      <c r="AP183" s="3">
        <v>45774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822.3052444444445</v>
      </c>
    </row>
    <row r="184" spans="1:56" ht="28.5" customHeight="1" x14ac:dyDescent="0.45">
      <c r="A184" s="3">
        <v>45731</v>
      </c>
      <c r="B184" s="14" t="s">
        <v>673</v>
      </c>
      <c r="C184" s="9" t="s">
        <v>86</v>
      </c>
      <c r="D184" s="13" t="s">
        <v>627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245</v>
      </c>
      <c r="AG184" s="1" t="s">
        <v>123</v>
      </c>
      <c r="AH184" s="1" t="s">
        <v>74</v>
      </c>
      <c r="AI184" s="1">
        <v>2</v>
      </c>
      <c r="AJ184" s="3">
        <v>45780</v>
      </c>
      <c r="AK184" s="3">
        <v>0</v>
      </c>
      <c r="AL184" s="3">
        <v>45771</v>
      </c>
      <c r="AM184" s="3">
        <v>45778</v>
      </c>
      <c r="AN184" s="3">
        <v>45779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674</v>
      </c>
      <c r="C185" s="9" t="s">
        <v>86</v>
      </c>
      <c r="D185" s="13" t="s">
        <v>633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245</v>
      </c>
      <c r="AG185" s="1" t="s">
        <v>123</v>
      </c>
      <c r="AH185" s="1" t="s">
        <v>74</v>
      </c>
      <c r="AI185" s="1">
        <v>2</v>
      </c>
      <c r="AJ185" s="3">
        <v>45785</v>
      </c>
      <c r="AK185" s="3">
        <v>0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45731</v>
      </c>
      <c r="B186" s="14" t="s">
        <v>669</v>
      </c>
      <c r="C186" s="9" t="s">
        <v>86</v>
      </c>
      <c r="D186" s="13" t="s">
        <v>625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234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245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672</v>
      </c>
      <c r="C187" s="9" t="s">
        <v>86</v>
      </c>
      <c r="D187" s="13" t="s">
        <v>623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234</v>
      </c>
      <c r="T187" s="12">
        <v>45792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245</v>
      </c>
      <c r="AG187" s="1" t="s">
        <v>122</v>
      </c>
      <c r="AH187" s="1" t="s">
        <v>74</v>
      </c>
      <c r="AI187" s="1">
        <v>2</v>
      </c>
      <c r="AJ187" s="3">
        <v>45792</v>
      </c>
      <c r="AK187" s="3">
        <v>0</v>
      </c>
      <c r="AL187" s="3">
        <v>45783</v>
      </c>
      <c r="AM187" s="3">
        <v>45790</v>
      </c>
      <c r="AN187" s="3">
        <v>45791</v>
      </c>
      <c r="AO187" s="3">
        <v>45791</v>
      </c>
      <c r="AP187" s="3">
        <v>45787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45728</v>
      </c>
      <c r="B188" s="14" t="s">
        <v>609</v>
      </c>
      <c r="C188" s="9" t="s">
        <v>86</v>
      </c>
      <c r="D188" s="13" t="s">
        <v>610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45793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245</v>
      </c>
      <c r="AG188" s="1" t="s">
        <v>122</v>
      </c>
      <c r="AH188" s="1" t="s">
        <v>74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45792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45728</v>
      </c>
      <c r="B189" s="14" t="s">
        <v>609</v>
      </c>
      <c r="C189" s="9" t="s">
        <v>86</v>
      </c>
      <c r="D189" s="13" t="s">
        <v>252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45793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245</v>
      </c>
      <c r="AG189" s="1" t="s">
        <v>122</v>
      </c>
      <c r="AH189" s="1" t="s">
        <v>74</v>
      </c>
      <c r="AI189" s="1">
        <v>2</v>
      </c>
      <c r="AJ189" s="3">
        <v>45793</v>
      </c>
      <c r="AK189" s="3">
        <v>0</v>
      </c>
      <c r="AL189" s="3">
        <v>45784</v>
      </c>
      <c r="AM189" s="3">
        <v>45791</v>
      </c>
      <c r="AN189" s="3">
        <v>45792</v>
      </c>
      <c r="AO189" s="3">
        <v>45792</v>
      </c>
      <c r="AP189" s="3">
        <v>45788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82</v>
      </c>
      <c r="AA190" s="8">
        <v>1064334.79284</v>
      </c>
      <c r="AB190" s="8">
        <v>113164.07283999999</v>
      </c>
      <c r="AC190" s="8">
        <v>951170.72000000009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8.5" customHeight="1" x14ac:dyDescent="0.45">
      <c r="A191" s="3" t="s">
        <v>146</v>
      </c>
      <c r="B191" s="14" t="s">
        <v>146</v>
      </c>
      <c r="C191" s="9" t="s">
        <v>275</v>
      </c>
      <c r="D191" s="13" t="s">
        <v>277</v>
      </c>
      <c r="E191" s="9">
        <v>21</v>
      </c>
      <c r="F191" s="9">
        <v>34</v>
      </c>
      <c r="G191" s="9" t="s">
        <v>60</v>
      </c>
      <c r="H191" s="9">
        <v>0</v>
      </c>
      <c r="I191" s="9">
        <v>60</v>
      </c>
      <c r="J191" s="9" t="s">
        <v>57</v>
      </c>
      <c r="K191" s="9">
        <v>5</v>
      </c>
      <c r="L191" s="9" t="s">
        <v>93</v>
      </c>
      <c r="M191" s="10">
        <v>22</v>
      </c>
      <c r="N191" s="9">
        <v>36</v>
      </c>
      <c r="O191" s="9">
        <v>40</v>
      </c>
      <c r="P191" s="10">
        <v>195.39367372799995</v>
      </c>
      <c r="Q191" s="10">
        <v>0</v>
      </c>
      <c r="R191" s="10">
        <v>195.39367372799995</v>
      </c>
      <c r="S191" s="9" t="s">
        <v>67</v>
      </c>
      <c r="T191" s="12">
        <v>45777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140</v>
      </c>
      <c r="AA191" s="8">
        <v>9918.7000000000007</v>
      </c>
      <c r="AB191" s="8">
        <v>0</v>
      </c>
      <c r="AC191" s="8">
        <v>9918.7000000000007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>
        <v>45777</v>
      </c>
      <c r="AK191" s="3">
        <v>0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45776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676.95127500000001</v>
      </c>
    </row>
    <row r="192" spans="1:56" ht="28.5" customHeight="1" x14ac:dyDescent="0.45">
      <c r="A192" s="3" t="s">
        <v>146</v>
      </c>
      <c r="B192" s="14" t="s">
        <v>146</v>
      </c>
      <c r="C192" s="9" t="s">
        <v>196</v>
      </c>
      <c r="D192" s="13" t="s">
        <v>59</v>
      </c>
      <c r="E192" s="9">
        <v>21</v>
      </c>
      <c r="F192" s="9">
        <v>38</v>
      </c>
      <c r="G192" s="9" t="s">
        <v>60</v>
      </c>
      <c r="H192" s="9">
        <v>0</v>
      </c>
      <c r="I192" s="9">
        <v>69</v>
      </c>
      <c r="J192" s="9" t="s">
        <v>57</v>
      </c>
      <c r="K192" s="9">
        <v>5</v>
      </c>
      <c r="L192" s="9" t="s">
        <v>93</v>
      </c>
      <c r="M192" s="10">
        <v>22</v>
      </c>
      <c r="N192" s="9">
        <v>41</v>
      </c>
      <c r="O192" s="9">
        <v>40</v>
      </c>
      <c r="P192" s="10">
        <v>445.06336793599996</v>
      </c>
      <c r="Q192" s="10">
        <v>0</v>
      </c>
      <c r="R192" s="10">
        <v>445.06336793599996</v>
      </c>
      <c r="S192" s="9" t="s">
        <v>71</v>
      </c>
      <c r="T192" s="12">
        <v>45777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140</v>
      </c>
      <c r="AA192" s="8">
        <v>22072.6</v>
      </c>
      <c r="AB192" s="8">
        <v>0</v>
      </c>
      <c r="AC192" s="8">
        <v>22072.6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77</v>
      </c>
      <c r="AI192" s="1">
        <v>3</v>
      </c>
      <c r="AJ192" s="3">
        <v>45777</v>
      </c>
      <c r="AK192" s="3">
        <v>0</v>
      </c>
      <c r="AL192" s="3">
        <v>0</v>
      </c>
      <c r="AM192" s="3">
        <v>0</v>
      </c>
      <c r="AN192" s="3">
        <v>0</v>
      </c>
      <c r="AO192" s="3">
        <v>45774</v>
      </c>
      <c r="AP192" s="3">
        <v>45772</v>
      </c>
      <c r="AQ192" s="3">
        <v>45775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1506.4549499999996</v>
      </c>
    </row>
    <row r="193" spans="1:56" ht="28.5" customHeight="1" x14ac:dyDescent="0.45">
      <c r="A193" s="3" t="s">
        <v>146</v>
      </c>
      <c r="B193" s="14" t="s">
        <v>146</v>
      </c>
      <c r="C193" s="9" t="s">
        <v>196</v>
      </c>
      <c r="D193" s="13" t="s">
        <v>59</v>
      </c>
      <c r="E193" s="9">
        <v>21</v>
      </c>
      <c r="F193" s="9">
        <v>38</v>
      </c>
      <c r="G193" s="9" t="s">
        <v>60</v>
      </c>
      <c r="H193" s="9">
        <v>0</v>
      </c>
      <c r="I193" s="9">
        <v>69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45777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140</v>
      </c>
      <c r="AA193" s="8">
        <v>22072.6</v>
      </c>
      <c r="AB193" s="8">
        <v>0</v>
      </c>
      <c r="AC193" s="8">
        <v>22072.6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77</v>
      </c>
      <c r="AI193" s="1">
        <v>2</v>
      </c>
      <c r="AJ193" s="3">
        <v>45777</v>
      </c>
      <c r="AK193" s="3">
        <v>0</v>
      </c>
      <c r="AL193" s="3">
        <v>0</v>
      </c>
      <c r="AM193" s="3">
        <v>0</v>
      </c>
      <c r="AN193" s="3">
        <v>0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1506.4549499999996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 t="s">
        <v>60</v>
      </c>
      <c r="H194" s="9">
        <v>0</v>
      </c>
      <c r="I194" s="9">
        <v>67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140</v>
      </c>
      <c r="AA194" s="8">
        <v>54063.899999999994</v>
      </c>
      <c r="AB194" s="8">
        <v>0</v>
      </c>
      <c r="AC194" s="8">
        <v>54063.899999999994</v>
      </c>
      <c r="AD194" s="8">
        <v>0</v>
      </c>
      <c r="AE194" s="8">
        <v>0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45727</v>
      </c>
      <c r="B195" s="14" t="s">
        <v>612</v>
      </c>
      <c r="C195" s="9" t="s">
        <v>115</v>
      </c>
      <c r="D195" s="13" t="s">
        <v>564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45743</v>
      </c>
      <c r="U195" s="11">
        <v>5000</v>
      </c>
      <c r="V195" s="10">
        <v>4983</v>
      </c>
      <c r="W195" s="10">
        <v>17</v>
      </c>
      <c r="X195" s="10">
        <v>21150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124</v>
      </c>
      <c r="AH195" s="1" t="s">
        <v>68</v>
      </c>
      <c r="AI195" s="1">
        <v>4</v>
      </c>
      <c r="AJ195" s="3">
        <v>45743</v>
      </c>
      <c r="AK195" s="3">
        <v>45739</v>
      </c>
      <c r="AL195" s="3">
        <v>45733</v>
      </c>
      <c r="AM195" s="3">
        <v>45740</v>
      </c>
      <c r="AN195" s="3">
        <v>45741</v>
      </c>
      <c r="AO195" s="3">
        <v>45741</v>
      </c>
      <c r="AP195" s="3">
        <v>45738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45727</v>
      </c>
      <c r="B196" s="14" t="s">
        <v>612</v>
      </c>
      <c r="C196" s="9" t="s">
        <v>115</v>
      </c>
      <c r="D196" s="13" t="s">
        <v>264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45743</v>
      </c>
      <c r="U196" s="11">
        <v>30000</v>
      </c>
      <c r="V196" s="10">
        <v>25000</v>
      </c>
      <c r="W196" s="10">
        <v>5000</v>
      </c>
      <c r="X196" s="10">
        <v>30700</v>
      </c>
      <c r="Y196" s="10">
        <v>0</v>
      </c>
      <c r="Z196" s="9" t="s">
        <v>128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45743</v>
      </c>
      <c r="AK196" s="3">
        <v>45739</v>
      </c>
      <c r="AL196" s="3">
        <v>45733</v>
      </c>
      <c r="AM196" s="3">
        <v>45740</v>
      </c>
      <c r="AN196" s="3">
        <v>45741</v>
      </c>
      <c r="AO196" s="3">
        <v>45741</v>
      </c>
      <c r="AP196" s="3">
        <v>45738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45727</v>
      </c>
      <c r="B197" s="14" t="s">
        <v>590</v>
      </c>
      <c r="C197" s="9" t="s">
        <v>115</v>
      </c>
      <c r="D197" s="13" t="s">
        <v>299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45743</v>
      </c>
      <c r="U197" s="11">
        <v>5000</v>
      </c>
      <c r="V197" s="10">
        <v>0</v>
      </c>
      <c r="W197" s="10">
        <v>5000</v>
      </c>
      <c r="X197" s="10">
        <v>5400</v>
      </c>
      <c r="Y197" s="10">
        <v>0</v>
      </c>
      <c r="Z197" s="9" t="s">
        <v>128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45743</v>
      </c>
      <c r="AK197" s="3">
        <v>45739</v>
      </c>
      <c r="AL197" s="3">
        <v>45733</v>
      </c>
      <c r="AM197" s="3">
        <v>45740</v>
      </c>
      <c r="AN197" s="3">
        <v>45741</v>
      </c>
      <c r="AO197" s="3">
        <v>45741</v>
      </c>
      <c r="AP197" s="3">
        <v>45738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45727</v>
      </c>
      <c r="B198" s="14" t="s">
        <v>590</v>
      </c>
      <c r="C198" s="9" t="s">
        <v>115</v>
      </c>
      <c r="D198" s="13" t="s">
        <v>565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45743</v>
      </c>
      <c r="U198" s="11">
        <v>15000</v>
      </c>
      <c r="V198" s="10">
        <v>0</v>
      </c>
      <c r="W198" s="10">
        <v>15000</v>
      </c>
      <c r="X198" s="10">
        <v>16000</v>
      </c>
      <c r="Y198" s="10">
        <v>0</v>
      </c>
      <c r="Z198" s="9" t="s">
        <v>128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45743</v>
      </c>
      <c r="AK198" s="3">
        <v>45739</v>
      </c>
      <c r="AL198" s="3">
        <v>45733</v>
      </c>
      <c r="AM198" s="3">
        <v>45740</v>
      </c>
      <c r="AN198" s="3">
        <v>45741</v>
      </c>
      <c r="AO198" s="3">
        <v>45741</v>
      </c>
      <c r="AP198" s="3">
        <v>45738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45736</v>
      </c>
      <c r="B199" s="14" t="s">
        <v>708</v>
      </c>
      <c r="C199" s="9" t="s">
        <v>80</v>
      </c>
      <c r="D199" s="13" t="s">
        <v>376</v>
      </c>
      <c r="E199" s="9">
        <v>21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42</v>
      </c>
      <c r="O199" s="9">
        <v>40</v>
      </c>
      <c r="P199" s="10">
        <v>68.387785804799989</v>
      </c>
      <c r="Q199" s="10">
        <v>0</v>
      </c>
      <c r="R199" s="10">
        <v>68.387785804799989</v>
      </c>
      <c r="S199" s="9" t="s">
        <v>67</v>
      </c>
      <c r="T199" s="12">
        <v>45747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128</v>
      </c>
      <c r="AA199" s="8">
        <v>3478.5300000000007</v>
      </c>
      <c r="AB199" s="8">
        <v>3478.5300000000007</v>
      </c>
      <c r="AC199" s="8">
        <v>0</v>
      </c>
      <c r="AD199" s="8">
        <v>3478.5300000000007</v>
      </c>
      <c r="AE199" s="8">
        <v>0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45747</v>
      </c>
      <c r="AK199" s="3">
        <v>45743</v>
      </c>
      <c r="AL199" s="3">
        <v>45737</v>
      </c>
      <c r="AM199" s="3">
        <v>45744</v>
      </c>
      <c r="AN199" s="3">
        <v>45745</v>
      </c>
      <c r="AO199" s="3">
        <v>45745</v>
      </c>
      <c r="AP199" s="3">
        <v>45742</v>
      </c>
      <c r="AQ199" s="3">
        <v>45746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>
        <v>45736</v>
      </c>
      <c r="B200" s="14" t="s">
        <v>709</v>
      </c>
      <c r="C200" s="9" t="s">
        <v>80</v>
      </c>
      <c r="D200" s="13" t="s">
        <v>681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67</v>
      </c>
      <c r="T200" s="12">
        <v>45747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128</v>
      </c>
      <c r="AA200" s="8">
        <v>3310.89</v>
      </c>
      <c r="AB200" s="8">
        <v>3310.89</v>
      </c>
      <c r="AC200" s="8">
        <v>0</v>
      </c>
      <c r="AD200" s="8">
        <v>3310.89</v>
      </c>
      <c r="AE200" s="8">
        <v>0</v>
      </c>
      <c r="AF200" s="8">
        <v>0</v>
      </c>
      <c r="AG200" s="1" t="s">
        <v>61</v>
      </c>
      <c r="AH200" s="1" t="s">
        <v>68</v>
      </c>
      <c r="AI200" s="1">
        <v>4</v>
      </c>
      <c r="AJ200" s="3">
        <v>45747</v>
      </c>
      <c r="AK200" s="3">
        <v>45743</v>
      </c>
      <c r="AL200" s="3">
        <v>45737</v>
      </c>
      <c r="AM200" s="3">
        <v>45744</v>
      </c>
      <c r="AN200" s="3">
        <v>45745</v>
      </c>
      <c r="AO200" s="3">
        <v>45745</v>
      </c>
      <c r="AP200" s="3">
        <v>45742</v>
      </c>
      <c r="AQ200" s="3">
        <v>45746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0</v>
      </c>
    </row>
    <row r="201" spans="1:56" ht="28.5" customHeight="1" x14ac:dyDescent="0.45">
      <c r="A201" s="3">
        <v>45740</v>
      </c>
      <c r="B201" s="14" t="s">
        <v>138</v>
      </c>
      <c r="C201" s="9" t="s">
        <v>355</v>
      </c>
      <c r="D201" s="13" t="s">
        <v>716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92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114</v>
      </c>
      <c r="T201" s="12">
        <v>45752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128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61</v>
      </c>
      <c r="AH201" s="1" t="s">
        <v>68</v>
      </c>
      <c r="AI201" s="1">
        <v>4</v>
      </c>
      <c r="AJ201" s="3">
        <v>45752</v>
      </c>
      <c r="AK201" s="3">
        <v>45748</v>
      </c>
      <c r="AL201" s="3">
        <v>45742</v>
      </c>
      <c r="AM201" s="3">
        <v>45749</v>
      </c>
      <c r="AN201" s="3">
        <v>45750</v>
      </c>
      <c r="AO201" s="3">
        <v>45750</v>
      </c>
      <c r="AP201" s="3">
        <v>45747</v>
      </c>
      <c r="AQ201" s="3">
        <v>45751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45693</v>
      </c>
      <c r="B202" s="14" t="s">
        <v>406</v>
      </c>
      <c r="C202" s="9" t="s">
        <v>111</v>
      </c>
      <c r="D202" s="13" t="s">
        <v>193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91</v>
      </c>
      <c r="M202" s="10">
        <v>22</v>
      </c>
      <c r="N202" s="9">
        <v>42</v>
      </c>
      <c r="O202" s="9">
        <v>40</v>
      </c>
      <c r="P202" s="10">
        <v>0.43312264343039991</v>
      </c>
      <c r="Q202" s="10">
        <v>0</v>
      </c>
      <c r="R202" s="10">
        <v>0.43312264343039991</v>
      </c>
      <c r="S202" s="9" t="s">
        <v>67</v>
      </c>
      <c r="T202" s="12">
        <v>45754</v>
      </c>
      <c r="U202" s="11">
        <v>5000</v>
      </c>
      <c r="V202" s="10">
        <v>4981</v>
      </c>
      <c r="W202" s="10">
        <v>19</v>
      </c>
      <c r="X202" s="10">
        <v>5398</v>
      </c>
      <c r="Y202" s="10">
        <v>0</v>
      </c>
      <c r="Z202" s="9" t="s">
        <v>128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>
        <v>45754</v>
      </c>
      <c r="AK202" s="3">
        <v>45750</v>
      </c>
      <c r="AL202" s="3">
        <v>45744</v>
      </c>
      <c r="AM202" s="3">
        <v>45751</v>
      </c>
      <c r="AN202" s="3">
        <v>45752</v>
      </c>
      <c r="AO202" s="3">
        <v>45752</v>
      </c>
      <c r="AP202" s="3">
        <v>45749</v>
      </c>
      <c r="AQ202" s="3">
        <v>45753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 t="s">
        <v>146</v>
      </c>
      <c r="B203" s="14" t="s">
        <v>146</v>
      </c>
      <c r="C203" s="9" t="s">
        <v>115</v>
      </c>
      <c r="D203" s="13" t="s">
        <v>61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45777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128</v>
      </c>
      <c r="AA203" s="8">
        <v>43027.600000000006</v>
      </c>
      <c r="AB203" s="8">
        <v>43027.600000000006</v>
      </c>
      <c r="AC203" s="8">
        <v>0</v>
      </c>
      <c r="AD203" s="8">
        <v>43027.600000000006</v>
      </c>
      <c r="AE203" s="8">
        <v>0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208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92</v>
      </c>
      <c r="M204" s="10">
        <v>22</v>
      </c>
      <c r="N204" s="9">
        <v>40</v>
      </c>
      <c r="O204" s="9">
        <v>40</v>
      </c>
      <c r="P204" s="10">
        <v>651.31224575999988</v>
      </c>
      <c r="Q204" s="10">
        <v>0</v>
      </c>
      <c r="R204" s="10">
        <v>651.31224575999988</v>
      </c>
      <c r="S204" s="9" t="s">
        <v>114</v>
      </c>
      <c r="T204" s="12">
        <v>45777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128</v>
      </c>
      <c r="AA204" s="8">
        <v>32270.700000000004</v>
      </c>
      <c r="AB204" s="8">
        <v>32270.700000000004</v>
      </c>
      <c r="AC204" s="8">
        <v>0</v>
      </c>
      <c r="AD204" s="8">
        <v>32270.700000000004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160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128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21513.800000000003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1547.1290706666666</v>
      </c>
    </row>
    <row r="206" spans="1:56" ht="28.5" customHeight="1" x14ac:dyDescent="0.45">
      <c r="A206" s="3" t="s">
        <v>146</v>
      </c>
      <c r="B206" s="14" t="s">
        <v>146</v>
      </c>
      <c r="C206" s="9" t="s">
        <v>111</v>
      </c>
      <c r="D206" s="13" t="s">
        <v>61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227.95928601599996</v>
      </c>
      <c r="Q206" s="10">
        <v>0</v>
      </c>
      <c r="R206" s="10">
        <v>227.95928601599996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128</v>
      </c>
      <c r="AA206" s="8">
        <v>11595.1</v>
      </c>
      <c r="AB206" s="8">
        <v>11595.1</v>
      </c>
      <c r="AC206" s="8">
        <v>0</v>
      </c>
      <c r="AD206" s="8">
        <v>11595.1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45631</v>
      </c>
      <c r="B207" s="14" t="s">
        <v>272</v>
      </c>
      <c r="C207" s="9" t="s">
        <v>113</v>
      </c>
      <c r="D207" s="13" t="s">
        <v>160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 t="s">
        <v>63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128</v>
      </c>
      <c r="AA207" s="8">
        <v>17211.04</v>
      </c>
      <c r="AB207" s="8">
        <v>17211.04</v>
      </c>
      <c r="AC207" s="8">
        <v>0</v>
      </c>
      <c r="AD207" s="8">
        <v>17211.04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336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45628</v>
      </c>
      <c r="B208" s="14" t="s">
        <v>265</v>
      </c>
      <c r="C208" s="9" t="s">
        <v>113</v>
      </c>
      <c r="D208" s="13" t="s">
        <v>160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16000</v>
      </c>
      <c r="V208" s="10">
        <v>1759</v>
      </c>
      <c r="W208" s="10">
        <v>14241</v>
      </c>
      <c r="X208" s="10">
        <v>0</v>
      </c>
      <c r="Y208" s="10">
        <v>14953.050000000001</v>
      </c>
      <c r="Z208" s="9" t="s">
        <v>128</v>
      </c>
      <c r="AA208" s="8">
        <v>15318.901290000002</v>
      </c>
      <c r="AB208" s="8">
        <v>15318.901290000002</v>
      </c>
      <c r="AC208" s="8">
        <v>0</v>
      </c>
      <c r="AD208" s="8">
        <v>15318.901290000002</v>
      </c>
      <c r="AE208" s="8">
        <v>0</v>
      </c>
      <c r="AF208" s="8">
        <v>0</v>
      </c>
      <c r="AG208" s="1" t="s">
        <v>123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335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45631</v>
      </c>
      <c r="B209" s="14" t="s">
        <v>273</v>
      </c>
      <c r="C209" s="9" t="s">
        <v>113</v>
      </c>
      <c r="D209" s="13" t="s">
        <v>160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128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123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337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405</v>
      </c>
      <c r="C210" s="9" t="s">
        <v>111</v>
      </c>
      <c r="D210" s="13" t="s">
        <v>402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128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45693</v>
      </c>
      <c r="B211" s="14" t="s">
        <v>406</v>
      </c>
      <c r="C211" s="9" t="s">
        <v>111</v>
      </c>
      <c r="D211" s="13" t="s">
        <v>193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42</v>
      </c>
      <c r="O211" s="9">
        <v>40</v>
      </c>
      <c r="P211" s="10">
        <v>113.97964300799998</v>
      </c>
      <c r="Q211" s="10">
        <v>0</v>
      </c>
      <c r="R211" s="10">
        <v>113.97964300799998</v>
      </c>
      <c r="S211" s="9" t="s">
        <v>67</v>
      </c>
      <c r="T211" s="12" t="s">
        <v>63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128</v>
      </c>
      <c r="AA211" s="8">
        <v>5797.55</v>
      </c>
      <c r="AB211" s="8">
        <v>5797.55</v>
      </c>
      <c r="AC211" s="8">
        <v>0</v>
      </c>
      <c r="AD211" s="8">
        <v>5797.55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45667</v>
      </c>
      <c r="B212" s="14" t="s">
        <v>347</v>
      </c>
      <c r="C212" s="9" t="s">
        <v>111</v>
      </c>
      <c r="D212" s="13" t="s">
        <v>341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86.841632767999982</v>
      </c>
      <c r="Q212" s="10">
        <v>0</v>
      </c>
      <c r="R212" s="10">
        <v>86.841632767999982</v>
      </c>
      <c r="S212" s="9" t="s">
        <v>67</v>
      </c>
      <c r="T212" s="12" t="s">
        <v>63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128</v>
      </c>
      <c r="AA212" s="8">
        <v>4414.5199999999995</v>
      </c>
      <c r="AB212" s="8">
        <v>4414.5199999999995</v>
      </c>
      <c r="AC212" s="8">
        <v>0</v>
      </c>
      <c r="AD212" s="8">
        <v>4414.5199999999995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113</v>
      </c>
      <c r="D213" s="13" t="s">
        <v>160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45548</v>
      </c>
      <c r="B214" s="14" t="s">
        <v>217</v>
      </c>
      <c r="C214" s="9" t="s">
        <v>111</v>
      </c>
      <c r="D214" s="13" t="s">
        <v>211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91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128</v>
      </c>
      <c r="AA214" s="8">
        <v>11036.3</v>
      </c>
      <c r="AB214" s="8">
        <v>11036.3</v>
      </c>
      <c r="AC214" s="8">
        <v>0</v>
      </c>
      <c r="AD214" s="8">
        <v>11036.3</v>
      </c>
      <c r="AE214" s="8">
        <v>0</v>
      </c>
      <c r="AF214" s="8">
        <v>0</v>
      </c>
      <c r="AG214" s="1" t="s">
        <v>126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45066</v>
      </c>
      <c r="B215" s="14" t="s">
        <v>136</v>
      </c>
      <c r="C215" s="9" t="s">
        <v>80</v>
      </c>
      <c r="D215" s="13" t="s">
        <v>135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128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83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128</v>
      </c>
      <c r="AA216" s="8">
        <v>211150.36129</v>
      </c>
      <c r="AB216" s="8">
        <v>189636.56129000001</v>
      </c>
      <c r="AC216" s="8">
        <v>21513.800000000003</v>
      </c>
      <c r="AD216" s="8">
        <v>189636.56129000001</v>
      </c>
      <c r="AE216" s="8">
        <v>21513.800000000003</v>
      </c>
      <c r="AF216" s="8" t="s">
        <v>58</v>
      </c>
      <c r="AG216" s="1" t="s">
        <v>122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130</v>
      </c>
      <c r="BD216" s="56">
        <v>0</v>
      </c>
    </row>
    <row r="217" spans="1:56" ht="28.5" customHeight="1" x14ac:dyDescent="0.45">
      <c r="A217" s="3">
        <v>45720</v>
      </c>
      <c r="B217" s="14" t="s">
        <v>516</v>
      </c>
      <c r="C217" s="9" t="s">
        <v>502</v>
      </c>
      <c r="D217" s="13" t="s">
        <v>503</v>
      </c>
      <c r="E217" s="9">
        <v>22</v>
      </c>
      <c r="F217" s="9">
        <v>34</v>
      </c>
      <c r="G217" s="9" t="s">
        <v>60</v>
      </c>
      <c r="H217" s="9" t="s">
        <v>66</v>
      </c>
      <c r="I217" s="9">
        <v>115</v>
      </c>
      <c r="J217" s="9" t="s">
        <v>78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377</v>
      </c>
      <c r="T217" s="12">
        <v>45746</v>
      </c>
      <c r="U217" s="11">
        <v>300000</v>
      </c>
      <c r="V217" s="10">
        <v>125000</v>
      </c>
      <c r="W217" s="10">
        <v>175000</v>
      </c>
      <c r="X217" s="10">
        <v>200791</v>
      </c>
      <c r="Y217" s="10">
        <v>104169.45000000001</v>
      </c>
      <c r="Z217" s="9" t="s">
        <v>419</v>
      </c>
      <c r="AA217" s="8">
        <v>103322.55237150002</v>
      </c>
      <c r="AB217" s="8">
        <v>93683</v>
      </c>
      <c r="AC217" s="8">
        <v>9639.5523715000163</v>
      </c>
      <c r="AD217" s="8">
        <v>0</v>
      </c>
      <c r="AE217" s="8">
        <v>103322.55237150002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45746</v>
      </c>
      <c r="AK217" s="3">
        <v>45742</v>
      </c>
      <c r="AL217" s="3">
        <v>45736</v>
      </c>
      <c r="AM217" s="3">
        <v>45743</v>
      </c>
      <c r="AN217" s="3">
        <v>45744</v>
      </c>
      <c r="AO217" s="3">
        <v>45744</v>
      </c>
      <c r="AP217" s="3">
        <v>45741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422</v>
      </c>
      <c r="BD217" s="56">
        <v>1029.9540390535385</v>
      </c>
    </row>
    <row r="218" spans="1:56" ht="28.5" customHeight="1" x14ac:dyDescent="0.45">
      <c r="A218" s="3">
        <v>45720</v>
      </c>
      <c r="B218" s="14" t="s">
        <v>516</v>
      </c>
      <c r="C218" s="9" t="s">
        <v>502</v>
      </c>
      <c r="D218" s="13" t="s">
        <v>503</v>
      </c>
      <c r="E218" s="9">
        <v>22</v>
      </c>
      <c r="F218" s="9">
        <v>34</v>
      </c>
      <c r="G218" s="9" t="s">
        <v>60</v>
      </c>
      <c r="H218" s="9" t="s">
        <v>66</v>
      </c>
      <c r="I218" s="9">
        <v>115</v>
      </c>
      <c r="J218" s="9" t="s">
        <v>78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377</v>
      </c>
      <c r="T218" s="12">
        <v>45800</v>
      </c>
      <c r="U218" s="11">
        <v>3700000</v>
      </c>
      <c r="V218" s="10">
        <v>0</v>
      </c>
      <c r="W218" s="10">
        <v>3700000</v>
      </c>
      <c r="X218" s="10">
        <v>0</v>
      </c>
      <c r="Y218" s="10">
        <v>3885000</v>
      </c>
      <c r="Z218" s="9" t="s">
        <v>419</v>
      </c>
      <c r="AA218" s="8">
        <v>3669919.0000000005</v>
      </c>
      <c r="AB218" s="8">
        <v>0</v>
      </c>
      <c r="AC218" s="8">
        <v>3669919.0000000005</v>
      </c>
      <c r="AD218" s="8">
        <v>0</v>
      </c>
      <c r="AE218" s="8">
        <v>3669919.0000000005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45800</v>
      </c>
      <c r="AK218" s="3">
        <v>45796</v>
      </c>
      <c r="AL218" s="3">
        <v>45790</v>
      </c>
      <c r="AM218" s="3">
        <v>45797</v>
      </c>
      <c r="AN218" s="3">
        <v>45798</v>
      </c>
      <c r="AO218" s="3">
        <v>45798</v>
      </c>
      <c r="AP218" s="3">
        <v>45795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422</v>
      </c>
      <c r="BD218" s="56">
        <v>392118.61208666681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21.6</v>
      </c>
      <c r="F219" s="9">
        <v>34</v>
      </c>
      <c r="G219" s="9">
        <v>0</v>
      </c>
      <c r="H219" s="9">
        <v>0</v>
      </c>
      <c r="I219" s="9">
        <v>97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419</v>
      </c>
      <c r="AA219" s="8">
        <v>3773241.5523715005</v>
      </c>
      <c r="AB219" s="8">
        <v>93683</v>
      </c>
      <c r="AC219" s="8">
        <v>3679558.5523715005</v>
      </c>
      <c r="AD219" s="8">
        <v>0</v>
      </c>
      <c r="AE219" s="8">
        <v>3773241.5523715005</v>
      </c>
      <c r="AF219" s="8" t="s">
        <v>58</v>
      </c>
      <c r="AG219" s="1" t="s">
        <v>123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422</v>
      </c>
      <c r="BD219" s="56">
        <v>0</v>
      </c>
    </row>
    <row r="220" spans="1:56" ht="28.5" customHeight="1" x14ac:dyDescent="0.45">
      <c r="A220" s="3">
        <v>45706</v>
      </c>
      <c r="B220" s="14" t="s">
        <v>532</v>
      </c>
      <c r="C220" s="9" t="s">
        <v>282</v>
      </c>
      <c r="D220" s="13" t="s">
        <v>283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45747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84</v>
      </c>
      <c r="AA220" s="8">
        <v>5518.15</v>
      </c>
      <c r="AB220" s="8">
        <v>5518.15</v>
      </c>
      <c r="AC220" s="8">
        <v>0</v>
      </c>
      <c r="AD220" s="8">
        <v>5518.15</v>
      </c>
      <c r="AE220" s="8">
        <v>0</v>
      </c>
      <c r="AF220" s="8" t="s">
        <v>236</v>
      </c>
      <c r="AG220" s="1" t="s">
        <v>61</v>
      </c>
      <c r="AH220" s="1" t="s">
        <v>68</v>
      </c>
      <c r="AI220" s="1">
        <v>4</v>
      </c>
      <c r="AJ220" s="3">
        <v>45747</v>
      </c>
      <c r="AK220" s="3">
        <v>45743</v>
      </c>
      <c r="AL220" s="3">
        <v>45737</v>
      </c>
      <c r="AM220" s="3">
        <v>45744</v>
      </c>
      <c r="AN220" s="3">
        <v>45745</v>
      </c>
      <c r="AO220" s="3">
        <v>45745</v>
      </c>
      <c r="AP220" s="3">
        <v>45742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445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45723</v>
      </c>
      <c r="B221" s="14" t="s">
        <v>545</v>
      </c>
      <c r="C221" s="9" t="s">
        <v>282</v>
      </c>
      <c r="D221" s="13" t="s">
        <v>274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45747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84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 t="s">
        <v>236</v>
      </c>
      <c r="AG221" s="1" t="s">
        <v>61</v>
      </c>
      <c r="AH221" s="1" t="s">
        <v>68</v>
      </c>
      <c r="AI221" s="1">
        <v>4</v>
      </c>
      <c r="AJ221" s="3">
        <v>45747</v>
      </c>
      <c r="AK221" s="3">
        <v>45743</v>
      </c>
      <c r="AL221" s="3">
        <v>45737</v>
      </c>
      <c r="AM221" s="3">
        <v>45744</v>
      </c>
      <c r="AN221" s="3">
        <v>45745</v>
      </c>
      <c r="AO221" s="3">
        <v>45745</v>
      </c>
      <c r="AP221" s="3">
        <v>45742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45740</v>
      </c>
      <c r="B222" s="14" t="s">
        <v>138</v>
      </c>
      <c r="C222" s="9" t="s">
        <v>710</v>
      </c>
      <c r="D222" s="13" t="s">
        <v>711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45751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84</v>
      </c>
      <c r="AA222" s="8">
        <v>19837.400000000001</v>
      </c>
      <c r="AB222" s="8">
        <v>3030</v>
      </c>
      <c r="AC222" s="8">
        <v>16807.400000000001</v>
      </c>
      <c r="AD222" s="8">
        <v>0</v>
      </c>
      <c r="AE222" s="8">
        <v>0</v>
      </c>
      <c r="AF222" s="8" t="s">
        <v>356</v>
      </c>
      <c r="AG222" s="1" t="s">
        <v>61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1256.3531499999999</v>
      </c>
    </row>
    <row r="223" spans="1:56" ht="28.5" customHeight="1" x14ac:dyDescent="0.45">
      <c r="A223" s="3" t="s">
        <v>146</v>
      </c>
      <c r="B223" s="14" t="s">
        <v>146</v>
      </c>
      <c r="C223" s="9" t="s">
        <v>325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45777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84</v>
      </c>
      <c r="AA223" s="8">
        <v>49593.500000000007</v>
      </c>
      <c r="AB223" s="8">
        <v>0</v>
      </c>
      <c r="AC223" s="8">
        <v>49593.500000000007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45777</v>
      </c>
      <c r="AK223" s="3">
        <v>0</v>
      </c>
      <c r="AL223" s="3">
        <v>45768</v>
      </c>
      <c r="AM223" s="3">
        <v>45775</v>
      </c>
      <c r="AN223" s="3">
        <v>45776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3707.1141250000001</v>
      </c>
    </row>
    <row r="224" spans="1:56" ht="28.5" customHeight="1" x14ac:dyDescent="0.45">
      <c r="A224" s="3" t="s">
        <v>146</v>
      </c>
      <c r="B224" s="14" t="s">
        <v>146</v>
      </c>
      <c r="C224" s="9" t="s">
        <v>349</v>
      </c>
      <c r="D224" s="13" t="s">
        <v>61</v>
      </c>
      <c r="E224" s="9">
        <v>23</v>
      </c>
      <c r="F224" s="9">
        <v>34</v>
      </c>
      <c r="G224" s="9" t="s">
        <v>60</v>
      </c>
      <c r="H224" s="9" t="s">
        <v>66</v>
      </c>
      <c r="I224" s="9">
        <v>92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45777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84</v>
      </c>
      <c r="AA224" s="8">
        <v>9918.7000000000007</v>
      </c>
      <c r="AB224" s="8">
        <v>0</v>
      </c>
      <c r="AC224" s="8">
        <v>9918.7000000000007</v>
      </c>
      <c r="AD224" s="8">
        <v>0</v>
      </c>
      <c r="AE224" s="8">
        <v>9918.7000000000007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45777</v>
      </c>
      <c r="AK224" s="3">
        <v>45773</v>
      </c>
      <c r="AL224" s="3">
        <v>45767</v>
      </c>
      <c r="AM224" s="3">
        <v>45774</v>
      </c>
      <c r="AN224" s="3">
        <v>45775</v>
      </c>
      <c r="AO224" s="3">
        <v>45775</v>
      </c>
      <c r="AP224" s="3">
        <v>45772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741.42282499999999</v>
      </c>
    </row>
    <row r="225" spans="1:56" ht="28.5" customHeight="1" x14ac:dyDescent="0.45">
      <c r="A225" s="3" t="s">
        <v>146</v>
      </c>
      <c r="B225" s="14" t="s">
        <v>146</v>
      </c>
      <c r="C225" s="9" t="s">
        <v>195</v>
      </c>
      <c r="D225" s="13" t="s">
        <v>61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37</v>
      </c>
      <c r="O225" s="9">
        <v>50</v>
      </c>
      <c r="P225" s="10">
        <v>273.84719423999996</v>
      </c>
      <c r="Q225" s="10">
        <v>0</v>
      </c>
      <c r="R225" s="10">
        <v>273.84719423999996</v>
      </c>
      <c r="S225" s="9" t="s">
        <v>133</v>
      </c>
      <c r="T225" s="12">
        <v>45777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84</v>
      </c>
      <c r="AA225" s="8">
        <v>9918.7000000000007</v>
      </c>
      <c r="AB225" s="8">
        <v>0</v>
      </c>
      <c r="AC225" s="8">
        <v>9918.7000000000007</v>
      </c>
      <c r="AD225" s="8">
        <v>0</v>
      </c>
      <c r="AE225" s="8">
        <v>0</v>
      </c>
      <c r="AF225" s="8">
        <v>0</v>
      </c>
      <c r="AG225" s="1" t="s">
        <v>123</v>
      </c>
      <c r="AH225" s="1" t="s">
        <v>72</v>
      </c>
      <c r="AI225" s="1">
        <v>3</v>
      </c>
      <c r="AJ225" s="3">
        <v>45777</v>
      </c>
      <c r="AK225" s="3">
        <v>0</v>
      </c>
      <c r="AL225" s="3">
        <v>45767</v>
      </c>
      <c r="AM225" s="3">
        <v>45774</v>
      </c>
      <c r="AN225" s="3">
        <v>45775</v>
      </c>
      <c r="AO225" s="3">
        <v>45775</v>
      </c>
      <c r="AP225" s="3">
        <v>45772</v>
      </c>
      <c r="AQ225" s="3">
        <v>45776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741.42282499999999</v>
      </c>
    </row>
    <row r="226" spans="1:56" ht="28.5" customHeight="1" x14ac:dyDescent="0.45">
      <c r="A226" s="3" t="s">
        <v>146</v>
      </c>
      <c r="B226" s="14" t="s">
        <v>146</v>
      </c>
      <c r="C226" s="9" t="s">
        <v>282</v>
      </c>
      <c r="D226" s="13" t="s">
        <v>61</v>
      </c>
      <c r="E226" s="9">
        <v>23</v>
      </c>
      <c r="F226" s="9">
        <v>34</v>
      </c>
      <c r="G226" s="9" t="s">
        <v>60</v>
      </c>
      <c r="H226" s="9" t="s">
        <v>66</v>
      </c>
      <c r="I226" s="9">
        <v>92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84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9918.7000000000007</v>
      </c>
      <c r="AF226" s="8">
        <v>0</v>
      </c>
      <c r="AG226" s="1" t="s">
        <v>122</v>
      </c>
      <c r="AH226" s="1" t="s">
        <v>68</v>
      </c>
      <c r="AI226" s="1">
        <v>4</v>
      </c>
      <c r="AJ226" s="3">
        <v>45777</v>
      </c>
      <c r="AK226" s="3">
        <v>45773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741.42282499999999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84</v>
      </c>
      <c r="AA227" s="8">
        <v>110223.3</v>
      </c>
      <c r="AB227" s="8">
        <v>14066.3</v>
      </c>
      <c r="AC227" s="8">
        <v>96157</v>
      </c>
      <c r="AD227" s="8">
        <v>5518.15</v>
      </c>
      <c r="AE227" s="8">
        <v>25355.550000000003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>
        <v>45733</v>
      </c>
      <c r="B228" s="14" t="s">
        <v>641</v>
      </c>
      <c r="C228" s="9" t="s">
        <v>642</v>
      </c>
      <c r="D228" s="13" t="s">
        <v>643</v>
      </c>
      <c r="E228" s="9">
        <v>23</v>
      </c>
      <c r="F228" s="9">
        <v>34</v>
      </c>
      <c r="G228" s="9" t="s">
        <v>200</v>
      </c>
      <c r="H228" s="9">
        <v>0</v>
      </c>
      <c r="I228" s="9">
        <v>68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45747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202</v>
      </c>
      <c r="AA228" s="8">
        <v>4959.3500000000004</v>
      </c>
      <c r="AB228" s="8">
        <v>0</v>
      </c>
      <c r="AC228" s="8">
        <v>4959.3500000000004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74</v>
      </c>
      <c r="AI228" s="1">
        <v>2</v>
      </c>
      <c r="AJ228" s="3">
        <v>45747</v>
      </c>
      <c r="AK228" s="3">
        <v>0</v>
      </c>
      <c r="AL228" s="3">
        <v>45738</v>
      </c>
      <c r="AM228" s="3">
        <v>45745</v>
      </c>
      <c r="AN228" s="3">
        <v>45746</v>
      </c>
      <c r="AO228" s="3">
        <v>45746</v>
      </c>
      <c r="AP228" s="3">
        <v>45742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201</v>
      </c>
      <c r="BD228" s="56">
        <v>400.2085242222222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200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202</v>
      </c>
      <c r="AA229" s="8">
        <v>4959.3500000000004</v>
      </c>
      <c r="AB229" s="8">
        <v>0</v>
      </c>
      <c r="AC229" s="8">
        <v>4959.3500000000004</v>
      </c>
      <c r="AD229" s="8">
        <v>0</v>
      </c>
      <c r="AE229" s="8">
        <v>0</v>
      </c>
      <c r="AF229" s="8">
        <v>0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201</v>
      </c>
      <c r="BD229" s="56">
        <v>0</v>
      </c>
    </row>
    <row r="230" spans="1:56" ht="28.5" customHeight="1" x14ac:dyDescent="0.45">
      <c r="A230" s="3">
        <v>45729</v>
      </c>
      <c r="B230" s="14" t="s">
        <v>587</v>
      </c>
      <c r="C230" s="9" t="s">
        <v>588</v>
      </c>
      <c r="D230" s="13" t="s">
        <v>589</v>
      </c>
      <c r="E230" s="9">
        <v>23</v>
      </c>
      <c r="F230" s="9">
        <v>34</v>
      </c>
      <c r="G230" s="9" t="s">
        <v>60</v>
      </c>
      <c r="H230" s="9" t="s">
        <v>66</v>
      </c>
      <c r="I230" s="9">
        <v>105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37</v>
      </c>
      <c r="O230" s="9">
        <v>70</v>
      </c>
      <c r="P230" s="10">
        <v>1.4185284661631998</v>
      </c>
      <c r="Q230" s="10">
        <v>35</v>
      </c>
      <c r="R230" s="10">
        <v>0</v>
      </c>
      <c r="S230" s="9" t="s">
        <v>71</v>
      </c>
      <c r="T230" s="12">
        <v>45743</v>
      </c>
      <c r="U230" s="11">
        <v>5000</v>
      </c>
      <c r="V230" s="10">
        <v>4963</v>
      </c>
      <c r="W230" s="10">
        <v>37</v>
      </c>
      <c r="X230" s="10">
        <v>5400</v>
      </c>
      <c r="Y230" s="10">
        <v>0</v>
      </c>
      <c r="Z230" s="9" t="s">
        <v>314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356</v>
      </c>
      <c r="AG230" s="1" t="s">
        <v>122</v>
      </c>
      <c r="AH230" s="1" t="s">
        <v>68</v>
      </c>
      <c r="AI230" s="1">
        <v>4</v>
      </c>
      <c r="AJ230" s="3">
        <v>45743</v>
      </c>
      <c r="AK230" s="3">
        <v>45739</v>
      </c>
      <c r="AL230" s="3">
        <v>45733</v>
      </c>
      <c r="AM230" s="3">
        <v>45740</v>
      </c>
      <c r="AN230" s="3">
        <v>45741</v>
      </c>
      <c r="AO230" s="3">
        <v>45741</v>
      </c>
      <c r="AP230" s="3">
        <v>45738</v>
      </c>
      <c r="AQ230" s="3">
        <v>45742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108</v>
      </c>
      <c r="BD230" s="56">
        <v>0</v>
      </c>
    </row>
    <row r="231" spans="1:56" ht="28.5" customHeight="1" x14ac:dyDescent="0.45">
      <c r="A231" s="3">
        <v>45727</v>
      </c>
      <c r="B231" s="14" t="s">
        <v>590</v>
      </c>
      <c r="C231" s="9" t="s">
        <v>115</v>
      </c>
      <c r="D231" s="13" t="s">
        <v>59</v>
      </c>
      <c r="E231" s="9">
        <v>23</v>
      </c>
      <c r="F231" s="9">
        <v>40</v>
      </c>
      <c r="G231" s="9" t="s">
        <v>60</v>
      </c>
      <c r="H231" s="9" t="s">
        <v>66</v>
      </c>
      <c r="I231" s="9">
        <v>125</v>
      </c>
      <c r="J231" s="9" t="s">
        <v>57</v>
      </c>
      <c r="K231" s="9">
        <v>5</v>
      </c>
      <c r="L231" s="9" t="s">
        <v>254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45743</v>
      </c>
      <c r="U231" s="11">
        <v>10938</v>
      </c>
      <c r="V231" s="10">
        <v>3300</v>
      </c>
      <c r="W231" s="10">
        <v>7638</v>
      </c>
      <c r="X231" s="10">
        <v>0</v>
      </c>
      <c r="Y231" s="10">
        <v>0</v>
      </c>
      <c r="Z231" s="9" t="s">
        <v>314</v>
      </c>
      <c r="AA231" s="8">
        <v>8856.3373800000008</v>
      </c>
      <c r="AB231" s="8">
        <v>7700</v>
      </c>
      <c r="AC231" s="8">
        <v>1156.3373800000008</v>
      </c>
      <c r="AD231" s="8">
        <v>0</v>
      </c>
      <c r="AE231" s="8">
        <v>8856.3373800000008</v>
      </c>
      <c r="AF231" s="8" t="s">
        <v>320</v>
      </c>
      <c r="AG231" s="1" t="s">
        <v>122</v>
      </c>
      <c r="AH231" s="1" t="s">
        <v>164</v>
      </c>
      <c r="AI231" s="1">
        <v>2</v>
      </c>
      <c r="AJ231" s="3">
        <v>45743</v>
      </c>
      <c r="AK231" s="3">
        <v>45741</v>
      </c>
      <c r="AL231" s="3">
        <v>0</v>
      </c>
      <c r="AM231" s="3">
        <v>0</v>
      </c>
      <c r="AN231" s="3">
        <v>0</v>
      </c>
      <c r="AO231" s="3">
        <v>45742</v>
      </c>
      <c r="AP231" s="3">
        <v>45738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159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108</v>
      </c>
      <c r="BD231" s="56">
        <v>101.95041233666673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37</v>
      </c>
      <c r="G232" s="9">
        <v>0</v>
      </c>
      <c r="H232" s="9">
        <v>0</v>
      </c>
      <c r="I232" s="9">
        <v>85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314</v>
      </c>
      <c r="AA232" s="8">
        <v>8856.3373800000008</v>
      </c>
      <c r="AB232" s="8">
        <v>7700</v>
      </c>
      <c r="AC232" s="8">
        <v>1156.3373800000008</v>
      </c>
      <c r="AD232" s="8">
        <v>0</v>
      </c>
      <c r="AE232" s="8">
        <v>8856.3373800000008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315</v>
      </c>
      <c r="BD232" s="56">
        <v>0</v>
      </c>
    </row>
    <row r="233" spans="1:56" ht="28.5" customHeight="1" x14ac:dyDescent="0.45">
      <c r="A233" s="3">
        <v>45601</v>
      </c>
      <c r="B233" s="14" t="s">
        <v>242</v>
      </c>
      <c r="C233" s="9" t="s">
        <v>94</v>
      </c>
      <c r="D233" s="13" t="s">
        <v>158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3256.5612287999998</v>
      </c>
      <c r="Q233" s="10">
        <v>3256.5612287999998</v>
      </c>
      <c r="R233" s="10">
        <v>0</v>
      </c>
      <c r="S233" s="9" t="s">
        <v>100</v>
      </c>
      <c r="T233" s="12">
        <v>45797</v>
      </c>
      <c r="U233" s="11">
        <v>100000</v>
      </c>
      <c r="V233" s="10">
        <v>0</v>
      </c>
      <c r="W233" s="10">
        <v>100000</v>
      </c>
      <c r="X233" s="10">
        <v>0</v>
      </c>
      <c r="Y233" s="10">
        <v>105000</v>
      </c>
      <c r="Z233" s="9" t="s">
        <v>407</v>
      </c>
      <c r="AA233" s="8">
        <v>107569.00000000001</v>
      </c>
      <c r="AB233" s="8">
        <v>0</v>
      </c>
      <c r="AC233" s="8">
        <v>107569.00000000001</v>
      </c>
      <c r="AD233" s="8">
        <v>0</v>
      </c>
      <c r="AE233" s="8">
        <v>0</v>
      </c>
      <c r="AF233" s="8" t="s">
        <v>408</v>
      </c>
      <c r="AG233" s="1" t="s">
        <v>123</v>
      </c>
      <c r="AH233" s="1" t="s">
        <v>72</v>
      </c>
      <c r="AI233" s="1">
        <v>3</v>
      </c>
      <c r="AJ233" s="3">
        <v>45797</v>
      </c>
      <c r="AK233" s="3">
        <v>0</v>
      </c>
      <c r="AL233" s="3">
        <v>45787</v>
      </c>
      <c r="AM233" s="3">
        <v>45794</v>
      </c>
      <c r="AN233" s="3">
        <v>45795</v>
      </c>
      <c r="AO233" s="3">
        <v>45795</v>
      </c>
      <c r="AP233" s="3">
        <v>45792</v>
      </c>
      <c r="AQ233" s="3">
        <v>45796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491</v>
      </c>
      <c r="AZ233" s="2">
        <v>0</v>
      </c>
      <c r="BA233" s="2">
        <v>0</v>
      </c>
      <c r="BB233" s="2">
        <v>0</v>
      </c>
      <c r="BC233" s="1" t="s">
        <v>120</v>
      </c>
      <c r="BD233" s="56">
        <v>13779.977343611114</v>
      </c>
    </row>
    <row r="234" spans="1:56" ht="28.5" customHeight="1" x14ac:dyDescent="0.45">
      <c r="A234" s="3">
        <v>45601</v>
      </c>
      <c r="B234" s="14" t="s">
        <v>242</v>
      </c>
      <c r="C234" s="9" t="s">
        <v>94</v>
      </c>
      <c r="D234" s="13" t="s">
        <v>158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264</v>
      </c>
      <c r="R234" s="10">
        <v>6249.1224575999995</v>
      </c>
      <c r="S234" s="9" t="s">
        <v>100</v>
      </c>
      <c r="T234" s="12">
        <v>45828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407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408</v>
      </c>
      <c r="AG234" s="1" t="s">
        <v>123</v>
      </c>
      <c r="AH234" s="1" t="s">
        <v>72</v>
      </c>
      <c r="AI234" s="1">
        <v>3</v>
      </c>
      <c r="AJ234" s="3">
        <v>45828</v>
      </c>
      <c r="AK234" s="3">
        <v>0</v>
      </c>
      <c r="AL234" s="3">
        <v>45818</v>
      </c>
      <c r="AM234" s="3">
        <v>45825</v>
      </c>
      <c r="AN234" s="3">
        <v>45826</v>
      </c>
      <c r="AO234" s="3">
        <v>45826</v>
      </c>
      <c r="AP234" s="3">
        <v>45823</v>
      </c>
      <c r="AQ234" s="3">
        <v>45827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491</v>
      </c>
      <c r="AZ234" s="2">
        <v>0</v>
      </c>
      <c r="BA234" s="2">
        <v>0</v>
      </c>
      <c r="BB234" s="2">
        <v>0</v>
      </c>
      <c r="BC234" s="1" t="s">
        <v>120</v>
      </c>
      <c r="BD234" s="56">
        <v>27559.954687222227</v>
      </c>
    </row>
    <row r="235" spans="1:56" ht="28.5" customHeight="1" x14ac:dyDescent="0.45">
      <c r="A235" s="3">
        <v>45601</v>
      </c>
      <c r="B235" s="14" t="s">
        <v>242</v>
      </c>
      <c r="C235" s="9" t="s">
        <v>94</v>
      </c>
      <c r="D235" s="13" t="s">
        <v>158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6513.1224575999995</v>
      </c>
      <c r="Q235" s="10">
        <v>0</v>
      </c>
      <c r="R235" s="10">
        <v>6513.1224575999995</v>
      </c>
      <c r="S235" s="9" t="s">
        <v>100</v>
      </c>
      <c r="T235" s="12">
        <v>45858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101</v>
      </c>
      <c r="AA235" s="8">
        <v>215138.00000000003</v>
      </c>
      <c r="AB235" s="8">
        <v>0</v>
      </c>
      <c r="AC235" s="8">
        <v>215138.00000000003</v>
      </c>
      <c r="AD235" s="8">
        <v>0</v>
      </c>
      <c r="AE235" s="8">
        <v>0</v>
      </c>
      <c r="AF235" s="8" t="s">
        <v>408</v>
      </c>
      <c r="AG235" s="1" t="s">
        <v>123</v>
      </c>
      <c r="AH235" s="1" t="s">
        <v>72</v>
      </c>
      <c r="AI235" s="1">
        <v>3</v>
      </c>
      <c r="AJ235" s="3">
        <v>45858</v>
      </c>
      <c r="AK235" s="3">
        <v>0</v>
      </c>
      <c r="AL235" s="3">
        <v>45848</v>
      </c>
      <c r="AM235" s="3">
        <v>45855</v>
      </c>
      <c r="AN235" s="3">
        <v>45856</v>
      </c>
      <c r="AO235" s="3">
        <v>45856</v>
      </c>
      <c r="AP235" s="3">
        <v>45853</v>
      </c>
      <c r="AQ235" s="3">
        <v>45857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27559.954687222227</v>
      </c>
    </row>
    <row r="236" spans="1:56" ht="28.5" customHeight="1" x14ac:dyDescent="0.45">
      <c r="A236" s="3">
        <v>45601</v>
      </c>
      <c r="B236" s="14" t="s">
        <v>242</v>
      </c>
      <c r="C236" s="9" t="s">
        <v>94</v>
      </c>
      <c r="D236" s="13" t="s">
        <v>110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4884.8418431999999</v>
      </c>
      <c r="Q236" s="10">
        <v>0</v>
      </c>
      <c r="R236" s="10">
        <v>4884.8418431999999</v>
      </c>
      <c r="S236" s="9" t="s">
        <v>100</v>
      </c>
      <c r="T236" s="12">
        <v>45858</v>
      </c>
      <c r="U236" s="11">
        <v>150000</v>
      </c>
      <c r="V236" s="10">
        <v>0</v>
      </c>
      <c r="W236" s="10">
        <v>150000</v>
      </c>
      <c r="X236" s="10">
        <v>0</v>
      </c>
      <c r="Y236" s="10">
        <v>157500</v>
      </c>
      <c r="Z236" s="9" t="s">
        <v>407</v>
      </c>
      <c r="AA236" s="8">
        <v>161353.5</v>
      </c>
      <c r="AB236" s="8">
        <v>0</v>
      </c>
      <c r="AC236" s="8">
        <v>161353.5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72</v>
      </c>
      <c r="AI236" s="1">
        <v>3</v>
      </c>
      <c r="AJ236" s="3">
        <v>45858</v>
      </c>
      <c r="AK236" s="3">
        <v>0</v>
      </c>
      <c r="AL236" s="3">
        <v>45848</v>
      </c>
      <c r="AM236" s="3">
        <v>45855</v>
      </c>
      <c r="AN236" s="3">
        <v>45856</v>
      </c>
      <c r="AO236" s="3">
        <v>45856</v>
      </c>
      <c r="AP236" s="3">
        <v>45853</v>
      </c>
      <c r="AQ236" s="3">
        <v>45857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20669.966015416667</v>
      </c>
    </row>
    <row r="237" spans="1:56" ht="28.5" customHeight="1" x14ac:dyDescent="0.45">
      <c r="A237" s="3">
        <v>45601</v>
      </c>
      <c r="B237" s="14" t="s">
        <v>242</v>
      </c>
      <c r="C237" s="9" t="s">
        <v>94</v>
      </c>
      <c r="D237" s="13" t="s">
        <v>158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6513.1224575999995</v>
      </c>
      <c r="Q237" s="10">
        <v>0</v>
      </c>
      <c r="R237" s="10">
        <v>6513.1224575999995</v>
      </c>
      <c r="S237" s="9" t="s">
        <v>100</v>
      </c>
      <c r="T237" s="12">
        <v>45889</v>
      </c>
      <c r="U237" s="11">
        <v>200000</v>
      </c>
      <c r="V237" s="10">
        <v>0</v>
      </c>
      <c r="W237" s="10">
        <v>200000</v>
      </c>
      <c r="X237" s="10">
        <v>0</v>
      </c>
      <c r="Y237" s="10">
        <v>210000</v>
      </c>
      <c r="Z237" s="9" t="s">
        <v>101</v>
      </c>
      <c r="AA237" s="8">
        <v>215138.00000000003</v>
      </c>
      <c r="AB237" s="8">
        <v>0</v>
      </c>
      <c r="AC237" s="8">
        <v>215138.00000000003</v>
      </c>
      <c r="AD237" s="8">
        <v>0</v>
      </c>
      <c r="AE237" s="8">
        <v>0</v>
      </c>
      <c r="AF237" s="8" t="s">
        <v>408</v>
      </c>
      <c r="AG237" s="1" t="s">
        <v>122</v>
      </c>
      <c r="AH237" s="1" t="s">
        <v>72</v>
      </c>
      <c r="AI237" s="1">
        <v>3</v>
      </c>
      <c r="AJ237" s="3">
        <v>45889</v>
      </c>
      <c r="AK237" s="3">
        <v>0</v>
      </c>
      <c r="AL237" s="3">
        <v>45879</v>
      </c>
      <c r="AM237" s="3">
        <v>45886</v>
      </c>
      <c r="AN237" s="3">
        <v>45887</v>
      </c>
      <c r="AO237" s="3">
        <v>45887</v>
      </c>
      <c r="AP237" s="3">
        <v>45884</v>
      </c>
      <c r="AQ237" s="3">
        <v>45888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120</v>
      </c>
      <c r="BD237" s="56">
        <v>27559.954687222227</v>
      </c>
    </row>
    <row r="238" spans="1:56" ht="28.5" customHeight="1" x14ac:dyDescent="0.45">
      <c r="A238" s="3">
        <v>45601</v>
      </c>
      <c r="B238" s="14" t="s">
        <v>242</v>
      </c>
      <c r="C238" s="9" t="s">
        <v>94</v>
      </c>
      <c r="D238" s="13" t="s">
        <v>158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92</v>
      </c>
      <c r="M238" s="10">
        <v>24</v>
      </c>
      <c r="N238" s="9">
        <v>40</v>
      </c>
      <c r="O238" s="9">
        <v>55</v>
      </c>
      <c r="P238" s="10">
        <v>3461.0081427440637</v>
      </c>
      <c r="Q238" s="10">
        <v>0</v>
      </c>
      <c r="R238" s="10">
        <v>3461.0081427440637</v>
      </c>
      <c r="S238" s="9" t="s">
        <v>100</v>
      </c>
      <c r="T238" s="12" t="s">
        <v>63</v>
      </c>
      <c r="U238" s="11">
        <v>106278</v>
      </c>
      <c r="V238" s="10">
        <v>0</v>
      </c>
      <c r="W238" s="10">
        <v>106278</v>
      </c>
      <c r="X238" s="10">
        <v>0</v>
      </c>
      <c r="Y238" s="10">
        <v>111591.90000000001</v>
      </c>
      <c r="Z238" s="9" t="s">
        <v>101</v>
      </c>
      <c r="AA238" s="8">
        <v>114322.18182000001</v>
      </c>
      <c r="AB238" s="8">
        <v>0</v>
      </c>
      <c r="AC238" s="8">
        <v>114322.18182000001</v>
      </c>
      <c r="AD238" s="8">
        <v>0</v>
      </c>
      <c r="AE238" s="8">
        <v>0</v>
      </c>
      <c r="AF238" s="8" t="s">
        <v>408</v>
      </c>
      <c r="AG238" s="1" t="s">
        <v>122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14645.084321243019</v>
      </c>
    </row>
    <row r="239" spans="1:56" ht="28.5" customHeight="1" x14ac:dyDescent="0.45">
      <c r="A239" s="3">
        <v>45601</v>
      </c>
      <c r="B239" s="14" t="s">
        <v>242</v>
      </c>
      <c r="C239" s="9" t="s">
        <v>94</v>
      </c>
      <c r="D239" s="13" t="s">
        <v>158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100</v>
      </c>
      <c r="T239" s="12" t="s">
        <v>142</v>
      </c>
      <c r="U239" s="11">
        <v>10000</v>
      </c>
      <c r="V239" s="10">
        <v>12607</v>
      </c>
      <c r="W239" s="10">
        <v>0</v>
      </c>
      <c r="X239" s="10">
        <v>56730</v>
      </c>
      <c r="Y239" s="10">
        <v>0</v>
      </c>
      <c r="Z239" s="9" t="s">
        <v>407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72</v>
      </c>
      <c r="AI239" s="1">
        <v>3</v>
      </c>
      <c r="AJ239" s="3" t="s">
        <v>142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420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>
        <v>45601</v>
      </c>
      <c r="B240" s="14" t="s">
        <v>242</v>
      </c>
      <c r="C240" s="9" t="s">
        <v>94</v>
      </c>
      <c r="D240" s="13" t="s">
        <v>110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0</v>
      </c>
      <c r="Q240" s="10">
        <v>0</v>
      </c>
      <c r="R240" s="10">
        <v>0</v>
      </c>
      <c r="S240" s="9" t="s">
        <v>100</v>
      </c>
      <c r="T240" s="12" t="s">
        <v>142</v>
      </c>
      <c r="U240" s="11">
        <v>7920</v>
      </c>
      <c r="V240" s="10">
        <v>7920</v>
      </c>
      <c r="W240" s="10">
        <v>0</v>
      </c>
      <c r="X240" s="10">
        <v>12600</v>
      </c>
      <c r="Y240" s="10">
        <v>0</v>
      </c>
      <c r="Z240" s="9" t="s">
        <v>407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142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101</v>
      </c>
      <c r="AA241" s="8">
        <v>1028658.6818200002</v>
      </c>
      <c r="AB241" s="8">
        <v>0</v>
      </c>
      <c r="AC241" s="8">
        <v>1028658.6818200002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8.5" customHeight="1" x14ac:dyDescent="0.45">
      <c r="A242" s="3">
        <v>45737</v>
      </c>
      <c r="B242" s="14" t="s">
        <v>712</v>
      </c>
      <c r="C242" s="9" t="s">
        <v>330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133</v>
      </c>
      <c r="T242" s="12">
        <v>45751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85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77</v>
      </c>
      <c r="AI242" s="1">
        <v>1</v>
      </c>
      <c r="AJ242" s="3">
        <v>45751</v>
      </c>
      <c r="AK242" s="3">
        <v>0</v>
      </c>
      <c r="AL242" s="3">
        <v>0</v>
      </c>
      <c r="AM242" s="3">
        <v>0</v>
      </c>
      <c r="AN242" s="3">
        <v>0</v>
      </c>
      <c r="AO242" s="3">
        <v>45750</v>
      </c>
      <c r="AP242" s="3">
        <v>45746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456.83995499999997</v>
      </c>
    </row>
    <row r="243" spans="1:56" ht="28.5" customHeight="1" x14ac:dyDescent="0.45">
      <c r="A243" s="3">
        <v>45738</v>
      </c>
      <c r="B243" s="14" t="s">
        <v>713</v>
      </c>
      <c r="C243" s="9" t="s">
        <v>150</v>
      </c>
      <c r="D243" s="13" t="s">
        <v>59</v>
      </c>
      <c r="E243" s="9">
        <v>26</v>
      </c>
      <c r="F243" s="9">
        <v>39</v>
      </c>
      <c r="G243" s="9" t="s">
        <v>60</v>
      </c>
      <c r="H243" s="9">
        <v>0</v>
      </c>
      <c r="I243" s="9">
        <v>93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133</v>
      </c>
      <c r="T243" s="12">
        <v>45753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85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1</v>
      </c>
      <c r="AJ243" s="3">
        <v>45753</v>
      </c>
      <c r="AK243" s="3">
        <v>0</v>
      </c>
      <c r="AL243" s="3">
        <v>0</v>
      </c>
      <c r="AM243" s="3">
        <v>0</v>
      </c>
      <c r="AN243" s="3">
        <v>0</v>
      </c>
      <c r="AO243" s="3">
        <v>45752</v>
      </c>
      <c r="AP243" s="3">
        <v>45748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913.67990999999995</v>
      </c>
    </row>
    <row r="244" spans="1:56" ht="28.5" customHeight="1" x14ac:dyDescent="0.45">
      <c r="A244" s="3" t="s">
        <v>146</v>
      </c>
      <c r="B244" s="14" t="s">
        <v>146</v>
      </c>
      <c r="C244" s="9" t="s">
        <v>153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85</v>
      </c>
      <c r="AA244" s="8">
        <v>48615.600000000006</v>
      </c>
      <c r="AB244" s="8">
        <v>0</v>
      </c>
      <c r="AC244" s="8">
        <v>48615.600000000006</v>
      </c>
      <c r="AD244" s="8">
        <v>0</v>
      </c>
      <c r="AE244" s="8">
        <v>0</v>
      </c>
      <c r="AF244" s="8">
        <v>0</v>
      </c>
      <c r="AG244" s="1" t="s">
        <v>124</v>
      </c>
      <c r="AH244" s="1" t="s">
        <v>77</v>
      </c>
      <c r="AI244" s="1">
        <v>1</v>
      </c>
      <c r="AJ244" s="3" t="s">
        <v>63</v>
      </c>
      <c r="AK244" s="3">
        <v>0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3925.4396133333335</v>
      </c>
    </row>
    <row r="245" spans="1:56" ht="28.5" customHeight="1" x14ac:dyDescent="0.45">
      <c r="A245" s="3" t="s">
        <v>146</v>
      </c>
      <c r="B245" s="14" t="s">
        <v>146</v>
      </c>
      <c r="C245" s="9" t="s">
        <v>207</v>
      </c>
      <c r="D245" s="13" t="s">
        <v>61</v>
      </c>
      <c r="E245" s="9">
        <v>26</v>
      </c>
      <c r="F245" s="9">
        <v>41</v>
      </c>
      <c r="G245" s="9" t="s">
        <v>60</v>
      </c>
      <c r="H245" s="9">
        <v>0</v>
      </c>
      <c r="I245" s="9">
        <v>97</v>
      </c>
      <c r="J245" s="9" t="s">
        <v>57</v>
      </c>
      <c r="K245" s="9">
        <v>5</v>
      </c>
      <c r="L245" s="9" t="s">
        <v>92</v>
      </c>
      <c r="M245" s="10">
        <v>27</v>
      </c>
      <c r="N245" s="9">
        <v>43</v>
      </c>
      <c r="O245" s="9">
        <v>40</v>
      </c>
      <c r="P245" s="10">
        <v>286.42936262399996</v>
      </c>
      <c r="Q245" s="10">
        <v>0</v>
      </c>
      <c r="R245" s="10">
        <v>286.42936262399996</v>
      </c>
      <c r="S245" s="9" t="s">
        <v>220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85</v>
      </c>
      <c r="AA245" s="8">
        <v>11874.499999999998</v>
      </c>
      <c r="AB245" s="8">
        <v>0</v>
      </c>
      <c r="AC245" s="8">
        <v>11874.499999999998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958.79990555555537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 t="s">
        <v>60</v>
      </c>
      <c r="H246" s="9">
        <v>0</v>
      </c>
      <c r="I246" s="9">
        <v>102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85</v>
      </c>
      <c r="AA246" s="8">
        <v>77463.650000000009</v>
      </c>
      <c r="AB246" s="8">
        <v>0</v>
      </c>
      <c r="AC246" s="8">
        <v>77463.650000000009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45733</v>
      </c>
      <c r="B247" s="14" t="s">
        <v>645</v>
      </c>
      <c r="C247" s="9" t="s">
        <v>229</v>
      </c>
      <c r="D247" s="13" t="s">
        <v>569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140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214</v>
      </c>
      <c r="T247" s="12">
        <v>45742</v>
      </c>
      <c r="U247" s="11">
        <v>12500</v>
      </c>
      <c r="V247" s="10">
        <v>2150</v>
      </c>
      <c r="W247" s="10">
        <v>10350</v>
      </c>
      <c r="X247" s="10">
        <v>12125</v>
      </c>
      <c r="Y247" s="10">
        <v>393.75</v>
      </c>
      <c r="Z247" s="9" t="s">
        <v>166</v>
      </c>
      <c r="AA247" s="8">
        <v>489.56118750000002</v>
      </c>
      <c r="AB247" s="8">
        <v>489.56118750000002</v>
      </c>
      <c r="AC247" s="8">
        <v>0</v>
      </c>
      <c r="AD247" s="8">
        <v>0</v>
      </c>
      <c r="AE247" s="8">
        <v>489.56118750000002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45742</v>
      </c>
      <c r="AK247" s="3">
        <v>45738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customHeight="1" x14ac:dyDescent="0.45">
      <c r="A248" s="3">
        <v>45733</v>
      </c>
      <c r="B248" s="14" t="s">
        <v>645</v>
      </c>
      <c r="C248" s="9" t="s">
        <v>229</v>
      </c>
      <c r="D248" s="13" t="s">
        <v>569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140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214</v>
      </c>
      <c r="T248" s="12">
        <v>45751</v>
      </c>
      <c r="U248" s="11">
        <v>12500</v>
      </c>
      <c r="V248" s="10">
        <v>1000</v>
      </c>
      <c r="W248" s="10">
        <v>11500</v>
      </c>
      <c r="X248" s="10">
        <v>0</v>
      </c>
      <c r="Y248" s="10">
        <v>12075</v>
      </c>
      <c r="Z248" s="9" t="s">
        <v>166</v>
      </c>
      <c r="AA248" s="8">
        <v>14298.295</v>
      </c>
      <c r="AB248" s="8">
        <v>4045</v>
      </c>
      <c r="AC248" s="8">
        <v>10253.295</v>
      </c>
      <c r="AD248" s="8">
        <v>0</v>
      </c>
      <c r="AE248" s="8">
        <v>14298.295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45751</v>
      </c>
      <c r="AK248" s="3">
        <v>45747</v>
      </c>
      <c r="AL248" s="3">
        <v>45741</v>
      </c>
      <c r="AM248" s="3">
        <v>45748</v>
      </c>
      <c r="AN248" s="3">
        <v>45749</v>
      </c>
      <c r="AO248" s="3">
        <v>45749</v>
      </c>
      <c r="AP248" s="3">
        <v>45746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921.20159299999989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100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166</v>
      </c>
      <c r="AA249" s="8">
        <v>14787.8561875</v>
      </c>
      <c r="AB249" s="8">
        <v>4534.5611875000004</v>
      </c>
      <c r="AC249" s="8">
        <v>10253.295</v>
      </c>
      <c r="AD249" s="8">
        <v>0</v>
      </c>
      <c r="AE249" s="8">
        <v>14787.8561875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59</v>
      </c>
      <c r="E250" s="9">
        <v>26</v>
      </c>
      <c r="F250" s="9">
        <v>43</v>
      </c>
      <c r="G250" s="9" t="s">
        <v>60</v>
      </c>
      <c r="H250" s="9">
        <v>0</v>
      </c>
      <c r="I250" s="9">
        <v>116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45777</v>
      </c>
      <c r="U250" s="11">
        <v>10000</v>
      </c>
      <c r="V250" s="10">
        <v>0</v>
      </c>
      <c r="W250" s="10">
        <v>10000</v>
      </c>
      <c r="X250" s="10">
        <v>0</v>
      </c>
      <c r="Y250" s="10">
        <v>0</v>
      </c>
      <c r="Z250" s="9" t="s">
        <v>257</v>
      </c>
      <c r="AA250" s="8">
        <v>12433.3</v>
      </c>
      <c r="AB250" s="8">
        <v>8278</v>
      </c>
      <c r="AC250" s="8">
        <v>4155.2999999999993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412.94448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257</v>
      </c>
      <c r="AA251" s="8">
        <v>24866.6</v>
      </c>
      <c r="AB251" s="8">
        <v>0</v>
      </c>
      <c r="AC251" s="8">
        <v>24866.6</v>
      </c>
      <c r="AD251" s="8">
        <v>0</v>
      </c>
      <c r="AE251" s="8">
        <v>0</v>
      </c>
      <c r="AF251" s="8">
        <v>0</v>
      </c>
      <c r="AG251" s="1" t="s">
        <v>125</v>
      </c>
      <c r="AH251" s="1" t="s">
        <v>77</v>
      </c>
      <c r="AI251" s="1">
        <v>1</v>
      </c>
      <c r="AJ251" s="3" t="s">
        <v>63</v>
      </c>
      <c r="AK251" s="3">
        <v>0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2471.1874488888889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257</v>
      </c>
      <c r="AA252" s="8">
        <v>37299.899999999994</v>
      </c>
      <c r="AB252" s="8">
        <v>8278</v>
      </c>
      <c r="AC252" s="8">
        <v>29021.899999999998</v>
      </c>
      <c r="AD252" s="8">
        <v>0</v>
      </c>
      <c r="AE252" s="8">
        <v>0</v>
      </c>
      <c r="AF252" s="8" t="s">
        <v>58</v>
      </c>
      <c r="AG252" s="1" t="s">
        <v>125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258</v>
      </c>
      <c r="BD252" s="56">
        <v>0</v>
      </c>
    </row>
    <row r="253" spans="1:56" ht="28.5" customHeight="1" x14ac:dyDescent="0.45">
      <c r="A253" s="3">
        <v>45731</v>
      </c>
      <c r="B253" s="14" t="s">
        <v>639</v>
      </c>
      <c r="C253" s="9" t="s">
        <v>113</v>
      </c>
      <c r="D253" s="13" t="s">
        <v>303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45744</v>
      </c>
      <c r="U253" s="11">
        <v>10000</v>
      </c>
      <c r="V253" s="10">
        <v>947</v>
      </c>
      <c r="W253" s="10">
        <v>9053</v>
      </c>
      <c r="X253" s="10">
        <v>0</v>
      </c>
      <c r="Y253" s="10">
        <v>9505.65</v>
      </c>
      <c r="Z253" s="9" t="s">
        <v>89</v>
      </c>
      <c r="AA253" s="8">
        <v>11255.866489999999</v>
      </c>
      <c r="AB253" s="8">
        <v>11255.866489999999</v>
      </c>
      <c r="AC253" s="8">
        <v>0</v>
      </c>
      <c r="AD253" s="8">
        <v>0</v>
      </c>
      <c r="AE253" s="8">
        <v>11255.866489999999</v>
      </c>
      <c r="AF253" s="8" t="s">
        <v>320</v>
      </c>
      <c r="AG253" s="1" t="s">
        <v>123</v>
      </c>
      <c r="AH253" s="1" t="s">
        <v>68</v>
      </c>
      <c r="AI253" s="1">
        <v>4</v>
      </c>
      <c r="AJ253" s="3">
        <v>45744</v>
      </c>
      <c r="AK253" s="3">
        <v>45740</v>
      </c>
      <c r="AL253" s="3">
        <v>45734</v>
      </c>
      <c r="AM253" s="3">
        <v>45741</v>
      </c>
      <c r="AN253" s="3">
        <v>45742</v>
      </c>
      <c r="AO253" s="3">
        <v>45742</v>
      </c>
      <c r="AP253" s="3">
        <v>45739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0</v>
      </c>
    </row>
    <row r="254" spans="1:56" ht="28.5" customHeight="1" x14ac:dyDescent="0.45">
      <c r="A254" s="3">
        <v>45731</v>
      </c>
      <c r="B254" s="14" t="s">
        <v>660</v>
      </c>
      <c r="C254" s="9" t="s">
        <v>113</v>
      </c>
      <c r="D254" s="13" t="s">
        <v>59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45744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89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12433.3</v>
      </c>
      <c r="AF254" s="8" t="s">
        <v>302</v>
      </c>
      <c r="AG254" s="1" t="s">
        <v>123</v>
      </c>
      <c r="AH254" s="1" t="s">
        <v>164</v>
      </c>
      <c r="AI254" s="1">
        <v>2</v>
      </c>
      <c r="AJ254" s="3">
        <v>45744</v>
      </c>
      <c r="AK254" s="3">
        <v>45742</v>
      </c>
      <c r="AL254" s="3">
        <v>0</v>
      </c>
      <c r="AM254" s="3">
        <v>0</v>
      </c>
      <c r="AN254" s="3">
        <v>0</v>
      </c>
      <c r="AO254" s="3">
        <v>45743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492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45">
      <c r="A255" s="3">
        <v>45731</v>
      </c>
      <c r="B255" s="14" t="s">
        <v>660</v>
      </c>
      <c r="C255" s="9" t="s">
        <v>113</v>
      </c>
      <c r="D255" s="13" t="s">
        <v>59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114</v>
      </c>
      <c r="T255" s="12">
        <v>45747</v>
      </c>
      <c r="U255" s="11">
        <v>20000</v>
      </c>
      <c r="V255" s="10">
        <v>0</v>
      </c>
      <c r="W255" s="10">
        <v>20000</v>
      </c>
      <c r="X255" s="10">
        <v>0</v>
      </c>
      <c r="Y255" s="10">
        <v>0</v>
      </c>
      <c r="Z255" s="9" t="s">
        <v>89</v>
      </c>
      <c r="AA255" s="8">
        <v>24866.6</v>
      </c>
      <c r="AB255" s="8">
        <v>8311</v>
      </c>
      <c r="AC255" s="8">
        <v>16555.599999999999</v>
      </c>
      <c r="AD255" s="8">
        <v>0</v>
      </c>
      <c r="AE255" s="8">
        <v>24866.6</v>
      </c>
      <c r="AF255" s="8" t="s">
        <v>302</v>
      </c>
      <c r="AG255" s="1" t="s">
        <v>123</v>
      </c>
      <c r="AH255" s="1" t="s">
        <v>164</v>
      </c>
      <c r="AI255" s="1">
        <v>2</v>
      </c>
      <c r="AJ255" s="3">
        <v>45747</v>
      </c>
      <c r="AK255" s="3">
        <v>45745</v>
      </c>
      <c r="AL255" s="3">
        <v>0</v>
      </c>
      <c r="AM255" s="3">
        <v>0</v>
      </c>
      <c r="AN255" s="3">
        <v>0</v>
      </c>
      <c r="AO255" s="3">
        <v>45746</v>
      </c>
      <c r="AP255" s="3">
        <v>45742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492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1707.4342133333334</v>
      </c>
    </row>
    <row r="256" spans="1:56" ht="28.5" customHeight="1" x14ac:dyDescent="0.45">
      <c r="A256" s="3">
        <v>45723</v>
      </c>
      <c r="B256" s="14" t="s">
        <v>549</v>
      </c>
      <c r="C256" s="9" t="s">
        <v>113</v>
      </c>
      <c r="D256" s="13" t="s">
        <v>160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45754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89</v>
      </c>
      <c r="AA256" s="8">
        <v>37299.899999999994</v>
      </c>
      <c r="AB256" s="8">
        <v>0</v>
      </c>
      <c r="AC256" s="8">
        <v>37299.899999999994</v>
      </c>
      <c r="AD256" s="8">
        <v>0</v>
      </c>
      <c r="AE256" s="8">
        <v>37299.899999999994</v>
      </c>
      <c r="AF256" s="8" t="s">
        <v>320</v>
      </c>
      <c r="AG256" s="1" t="s">
        <v>61</v>
      </c>
      <c r="AH256" s="1" t="s">
        <v>68</v>
      </c>
      <c r="AI256" s="1">
        <v>4</v>
      </c>
      <c r="AJ256" s="3">
        <v>45754</v>
      </c>
      <c r="AK256" s="3">
        <v>45750</v>
      </c>
      <c r="AL256" s="3">
        <v>45744</v>
      </c>
      <c r="AM256" s="3">
        <v>45751</v>
      </c>
      <c r="AN256" s="3">
        <v>45752</v>
      </c>
      <c r="AO256" s="3">
        <v>45752</v>
      </c>
      <c r="AP256" s="3">
        <v>45749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3846.8630200000002</v>
      </c>
    </row>
    <row r="257" spans="1:56" ht="28.5" customHeight="1" x14ac:dyDescent="0.45">
      <c r="A257" s="3">
        <v>45723</v>
      </c>
      <c r="B257" s="14" t="s">
        <v>550</v>
      </c>
      <c r="C257" s="9" t="s">
        <v>113</v>
      </c>
      <c r="D257" s="13" t="s">
        <v>160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114</v>
      </c>
      <c r="T257" s="12">
        <v>45757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89</v>
      </c>
      <c r="AA257" s="8">
        <v>37299.899999999994</v>
      </c>
      <c r="AB257" s="8">
        <v>0</v>
      </c>
      <c r="AC257" s="8">
        <v>37299.899999999994</v>
      </c>
      <c r="AD257" s="8">
        <v>0</v>
      </c>
      <c r="AE257" s="8">
        <v>37299.899999999994</v>
      </c>
      <c r="AF257" s="8" t="s">
        <v>320</v>
      </c>
      <c r="AG257" s="1" t="s">
        <v>122</v>
      </c>
      <c r="AH257" s="1" t="s">
        <v>68</v>
      </c>
      <c r="AI257" s="1">
        <v>4</v>
      </c>
      <c r="AJ257" s="3">
        <v>45757</v>
      </c>
      <c r="AK257" s="3">
        <v>45753</v>
      </c>
      <c r="AL257" s="3">
        <v>45747</v>
      </c>
      <c r="AM257" s="3">
        <v>45754</v>
      </c>
      <c r="AN257" s="3">
        <v>45755</v>
      </c>
      <c r="AO257" s="3">
        <v>45755</v>
      </c>
      <c r="AP257" s="3">
        <v>45752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3846.8630200000002</v>
      </c>
    </row>
    <row r="258" spans="1:56" ht="28.5" customHeight="1" x14ac:dyDescent="0.45">
      <c r="A258" s="3">
        <v>45723</v>
      </c>
      <c r="B258" s="14" t="s">
        <v>551</v>
      </c>
      <c r="C258" s="9" t="s">
        <v>113</v>
      </c>
      <c r="D258" s="13" t="s">
        <v>160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>
        <v>45772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89</v>
      </c>
      <c r="AA258" s="8">
        <v>37299.899999999994</v>
      </c>
      <c r="AB258" s="8">
        <v>0</v>
      </c>
      <c r="AC258" s="8">
        <v>37299.899999999994</v>
      </c>
      <c r="AD258" s="8">
        <v>0</v>
      </c>
      <c r="AE258" s="8">
        <v>37299.899999999994</v>
      </c>
      <c r="AF258" s="8" t="s">
        <v>320</v>
      </c>
      <c r="AG258" s="1" t="s">
        <v>122</v>
      </c>
      <c r="AH258" s="1" t="s">
        <v>68</v>
      </c>
      <c r="AI258" s="1">
        <v>4</v>
      </c>
      <c r="AJ258" s="3">
        <v>45772</v>
      </c>
      <c r="AK258" s="3">
        <v>45768</v>
      </c>
      <c r="AL258" s="3">
        <v>45762</v>
      </c>
      <c r="AM258" s="3">
        <v>45769</v>
      </c>
      <c r="AN258" s="3">
        <v>45770</v>
      </c>
      <c r="AO258" s="3">
        <v>45770</v>
      </c>
      <c r="AP258" s="3">
        <v>45767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107</v>
      </c>
      <c r="BD258" s="56">
        <v>3846.8630200000002</v>
      </c>
    </row>
    <row r="259" spans="1:56" ht="28.5" customHeight="1" x14ac:dyDescent="0.45">
      <c r="A259" s="3" t="s">
        <v>146</v>
      </c>
      <c r="B259" s="14" t="s">
        <v>146</v>
      </c>
      <c r="C259" s="9" t="s">
        <v>113</v>
      </c>
      <c r="D259" s="13" t="s">
        <v>61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>
        <v>45777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89</v>
      </c>
      <c r="AA259" s="8">
        <v>24866.6</v>
      </c>
      <c r="AB259" s="8">
        <v>0</v>
      </c>
      <c r="AC259" s="8">
        <v>24866.6</v>
      </c>
      <c r="AD259" s="8">
        <v>0</v>
      </c>
      <c r="AE259" s="8">
        <v>24866.6</v>
      </c>
      <c r="AF259" s="8" t="s">
        <v>320</v>
      </c>
      <c r="AG259" s="1" t="s">
        <v>126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107</v>
      </c>
      <c r="BD259" s="56">
        <v>2564.5753466666665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89</v>
      </c>
      <c r="AA260" s="8">
        <v>185322.06648999997</v>
      </c>
      <c r="AB260" s="8">
        <v>32000.166489999996</v>
      </c>
      <c r="AC260" s="8">
        <v>153321.9</v>
      </c>
      <c r="AD260" s="8">
        <v>0</v>
      </c>
      <c r="AE260" s="8">
        <v>185322.06648999997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109</v>
      </c>
      <c r="BD260" s="56">
        <v>0</v>
      </c>
    </row>
    <row r="261" spans="1:56" ht="28.5" customHeight="1" x14ac:dyDescent="0.45">
      <c r="A261" s="3">
        <v>45719</v>
      </c>
      <c r="B261" s="14" t="s">
        <v>517</v>
      </c>
      <c r="C261" s="9" t="s">
        <v>167</v>
      </c>
      <c r="D261" s="13" t="s">
        <v>168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45743</v>
      </c>
      <c r="U261" s="11">
        <v>43000</v>
      </c>
      <c r="V261" s="10">
        <v>0</v>
      </c>
      <c r="W261" s="10">
        <v>43000</v>
      </c>
      <c r="X261" s="10">
        <v>8760</v>
      </c>
      <c r="Y261" s="10">
        <v>35952</v>
      </c>
      <c r="Z261" s="9" t="s">
        <v>137</v>
      </c>
      <c r="AA261" s="8">
        <v>42691.202399999995</v>
      </c>
      <c r="AB261" s="8">
        <v>42691.202399999995</v>
      </c>
      <c r="AC261" s="8">
        <v>0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169</v>
      </c>
      <c r="AI261" s="1">
        <v>2</v>
      </c>
      <c r="AJ261" s="3">
        <v>45743</v>
      </c>
      <c r="AK261" s="3">
        <v>0</v>
      </c>
      <c r="AL261" s="3">
        <v>45734</v>
      </c>
      <c r="AM261" s="3">
        <v>45741</v>
      </c>
      <c r="AN261" s="3">
        <v>0</v>
      </c>
      <c r="AO261" s="3">
        <v>45742</v>
      </c>
      <c r="AP261" s="3">
        <v>45738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>
        <v>45777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137</v>
      </c>
      <c r="AA262" s="8">
        <v>27101.800000000003</v>
      </c>
      <c r="AB262" s="8">
        <v>10611</v>
      </c>
      <c r="AC262" s="8">
        <v>16490.800000000003</v>
      </c>
      <c r="AD262" s="8">
        <v>0</v>
      </c>
      <c r="AE262" s="8">
        <v>27101.800000000003</v>
      </c>
      <c r="AF262" s="8">
        <v>0</v>
      </c>
      <c r="AG262" s="1" t="s">
        <v>122</v>
      </c>
      <c r="AH262" s="1" t="s">
        <v>77</v>
      </c>
      <c r="AI262" s="1">
        <v>1</v>
      </c>
      <c r="AJ262" s="3">
        <v>45777</v>
      </c>
      <c r="AK262" s="3">
        <v>0</v>
      </c>
      <c r="AL262" s="3">
        <v>0</v>
      </c>
      <c r="AM262" s="3">
        <v>0</v>
      </c>
      <c r="AN262" s="3">
        <v>0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107</v>
      </c>
      <c r="BD262" s="56">
        <v>1853.3826888888893</v>
      </c>
    </row>
    <row r="263" spans="1:56" ht="28.5" customHeight="1" x14ac:dyDescent="0.45">
      <c r="A263" s="3" t="s">
        <v>146</v>
      </c>
      <c r="B263" s="14" t="s">
        <v>146</v>
      </c>
      <c r="C263" s="9" t="s">
        <v>167</v>
      </c>
      <c r="D263" s="13" t="s">
        <v>168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45777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137</v>
      </c>
      <c r="AA263" s="8">
        <v>59372.5</v>
      </c>
      <c r="AB263" s="8">
        <v>0</v>
      </c>
      <c r="AC263" s="8">
        <v>59372.5</v>
      </c>
      <c r="AD263" s="8">
        <v>0</v>
      </c>
      <c r="AE263" s="8">
        <v>0</v>
      </c>
      <c r="AF263" s="8">
        <v>0</v>
      </c>
      <c r="AG263" s="1">
        <v>0</v>
      </c>
      <c r="AH263" s="1" t="s">
        <v>169</v>
      </c>
      <c r="AI263" s="1">
        <v>2</v>
      </c>
      <c r="AJ263" s="3">
        <v>45777</v>
      </c>
      <c r="AK263" s="3">
        <v>0</v>
      </c>
      <c r="AL263" s="3">
        <v>45768</v>
      </c>
      <c r="AM263" s="3">
        <v>45775</v>
      </c>
      <c r="AN263" s="3">
        <v>0</v>
      </c>
      <c r="AO263" s="3">
        <v>45776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107</v>
      </c>
      <c r="BD263" s="56">
        <v>6672.8093055555564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137</v>
      </c>
      <c r="AA264" s="8">
        <v>129165.5024</v>
      </c>
      <c r="AB264" s="8">
        <v>53302.202399999995</v>
      </c>
      <c r="AC264" s="8">
        <v>75863.3</v>
      </c>
      <c r="AD264" s="8">
        <v>0</v>
      </c>
      <c r="AE264" s="8">
        <v>27101.800000000003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170</v>
      </c>
      <c r="BD264" s="56">
        <v>0</v>
      </c>
    </row>
  </sheetData>
  <autoFilter ref="A5:BD26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4">
    <cfRule type="expression" dxfId="36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373-2800-4C99-8FF9-D3471C0EE772}">
  <sheetPr>
    <tabColor rgb="FFFFFF00"/>
  </sheetPr>
  <dimension ref="A1:BD283"/>
  <sheetViews>
    <sheetView zoomScale="80" zoomScaleNormal="80" workbookViewId="0">
      <selection activeCell="N15" sqref="N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661</v>
      </c>
      <c r="C13" s="9" t="s">
        <v>646</v>
      </c>
      <c r="D13" s="13" t="s">
        <v>647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0</v>
      </c>
      <c r="Y13" s="10">
        <v>3150</v>
      </c>
      <c r="Z13" s="9" t="s">
        <v>190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661</v>
      </c>
      <c r="C14" s="9" t="s">
        <v>646</v>
      </c>
      <c r="D14" s="13" t="s">
        <v>648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0</v>
      </c>
      <c r="Y14" s="10">
        <v>3675</v>
      </c>
      <c r="Z14" s="9" t="s">
        <v>190</v>
      </c>
      <c r="AA14" s="8">
        <v>3080.3850000000002</v>
      </c>
      <c r="AB14" s="8">
        <v>3080.3850000000002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661</v>
      </c>
      <c r="C15" s="9" t="s">
        <v>646</v>
      </c>
      <c r="D15" s="13" t="s">
        <v>649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190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483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190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662</v>
      </c>
      <c r="C17" s="9" t="s">
        <v>450</v>
      </c>
      <c r="D17" s="13" t="s">
        <v>225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190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663</v>
      </c>
      <c r="C18" s="9" t="s">
        <v>450</v>
      </c>
      <c r="D18" s="13" t="s">
        <v>380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190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275</v>
      </c>
      <c r="D19" s="13" t="s">
        <v>276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190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257454.527</v>
      </c>
      <c r="AB22" s="8">
        <v>19426.715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506</v>
      </c>
      <c r="C23" s="9" t="s">
        <v>73</v>
      </c>
      <c r="D23" s="13" t="s">
        <v>232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45741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508</v>
      </c>
      <c r="AG23" s="1" t="s">
        <v>124</v>
      </c>
      <c r="AH23" s="1" t="s">
        <v>74</v>
      </c>
      <c r="AI23" s="1">
        <v>2</v>
      </c>
      <c r="AJ23" s="3">
        <v>45741</v>
      </c>
      <c r="AK23" s="3">
        <v>0</v>
      </c>
      <c r="AL23" s="3">
        <v>45732</v>
      </c>
      <c r="AM23" s="3">
        <v>45739</v>
      </c>
      <c r="AN23" s="3">
        <v>45740</v>
      </c>
      <c r="AO23" s="3">
        <v>45740</v>
      </c>
      <c r="AP23" s="3">
        <v>45736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45722</v>
      </c>
      <c r="B24" s="14" t="s">
        <v>506</v>
      </c>
      <c r="C24" s="9" t="s">
        <v>73</v>
      </c>
      <c r="D24" s="13" t="s">
        <v>256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45741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508</v>
      </c>
      <c r="AG24" s="1" t="s">
        <v>124</v>
      </c>
      <c r="AH24" s="1" t="s">
        <v>74</v>
      </c>
      <c r="AI24" s="1">
        <v>2</v>
      </c>
      <c r="AJ24" s="3">
        <v>45741</v>
      </c>
      <c r="AK24" s="3">
        <v>0</v>
      </c>
      <c r="AL24" s="3">
        <v>45732</v>
      </c>
      <c r="AM24" s="3">
        <v>45739</v>
      </c>
      <c r="AN24" s="3">
        <v>45740</v>
      </c>
      <c r="AO24" s="3">
        <v>45740</v>
      </c>
      <c r="AP24" s="3">
        <v>45736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45722</v>
      </c>
      <c r="B25" s="14" t="s">
        <v>506</v>
      </c>
      <c r="C25" s="9" t="s">
        <v>73</v>
      </c>
      <c r="D25" s="13">
        <v>997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45741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508</v>
      </c>
      <c r="AG25" s="1" t="s">
        <v>124</v>
      </c>
      <c r="AH25" s="1" t="s">
        <v>74</v>
      </c>
      <c r="AI25" s="1">
        <v>2</v>
      </c>
      <c r="AJ25" s="3">
        <v>45741</v>
      </c>
      <c r="AK25" s="3">
        <v>0</v>
      </c>
      <c r="AL25" s="3">
        <v>45732</v>
      </c>
      <c r="AM25" s="3">
        <v>45739</v>
      </c>
      <c r="AN25" s="3">
        <v>45740</v>
      </c>
      <c r="AO25" s="3">
        <v>45740</v>
      </c>
      <c r="AP25" s="3">
        <v>45736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45728</v>
      </c>
      <c r="B26" s="14" t="s">
        <v>571</v>
      </c>
      <c r="C26" s="9" t="s">
        <v>73</v>
      </c>
      <c r="D26" s="13" t="s">
        <v>357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574</v>
      </c>
      <c r="AG26" s="1" t="s">
        <v>124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45728</v>
      </c>
      <c r="B27" s="14" t="s">
        <v>571</v>
      </c>
      <c r="C27" s="9" t="s">
        <v>73</v>
      </c>
      <c r="D27" s="13" t="s">
        <v>358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574</v>
      </c>
      <c r="AG27" s="1" t="s">
        <v>124</v>
      </c>
      <c r="AH27" s="1" t="s">
        <v>74</v>
      </c>
      <c r="AI27" s="1">
        <v>2</v>
      </c>
      <c r="AJ27" s="3">
        <v>45742</v>
      </c>
      <c r="AK27" s="3">
        <v>0</v>
      </c>
      <c r="AL27" s="3">
        <v>45733</v>
      </c>
      <c r="AM27" s="3">
        <v>45740</v>
      </c>
      <c r="AN27" s="3">
        <v>45741</v>
      </c>
      <c r="AO27" s="3">
        <v>45741</v>
      </c>
      <c r="AP27" s="3">
        <v>45737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45728</v>
      </c>
      <c r="B28" s="14" t="s">
        <v>571</v>
      </c>
      <c r="C28" s="9" t="s">
        <v>73</v>
      </c>
      <c r="D28" s="13" t="s">
        <v>413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574</v>
      </c>
      <c r="AG28" s="1" t="s">
        <v>124</v>
      </c>
      <c r="AH28" s="1" t="s">
        <v>74</v>
      </c>
      <c r="AI28" s="1">
        <v>2</v>
      </c>
      <c r="AJ28" s="3">
        <v>45742</v>
      </c>
      <c r="AK28" s="3">
        <v>0</v>
      </c>
      <c r="AL28" s="3">
        <v>45733</v>
      </c>
      <c r="AM28" s="3">
        <v>45740</v>
      </c>
      <c r="AN28" s="3">
        <v>45741</v>
      </c>
      <c r="AO28" s="3">
        <v>45741</v>
      </c>
      <c r="AP28" s="3">
        <v>45737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45728</v>
      </c>
      <c r="B29" s="14" t="s">
        <v>573</v>
      </c>
      <c r="C29" s="9" t="s">
        <v>73</v>
      </c>
      <c r="D29" s="13" t="s">
        <v>232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45742</v>
      </c>
      <c r="U29" s="11">
        <v>10000</v>
      </c>
      <c r="V29" s="10">
        <v>0</v>
      </c>
      <c r="W29" s="10">
        <v>10000</v>
      </c>
      <c r="X29" s="10">
        <v>10000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574</v>
      </c>
      <c r="AG29" s="1" t="s">
        <v>125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45722</v>
      </c>
      <c r="B30" s="14" t="s">
        <v>506</v>
      </c>
      <c r="C30" s="9" t="s">
        <v>73</v>
      </c>
      <c r="D30" s="13" t="s">
        <v>509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45743</v>
      </c>
      <c r="U30" s="11">
        <v>5000</v>
      </c>
      <c r="V30" s="10">
        <v>0</v>
      </c>
      <c r="W30" s="10">
        <v>5000</v>
      </c>
      <c r="X30" s="10">
        <v>5850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510</v>
      </c>
      <c r="AG30" s="1" t="s">
        <v>123</v>
      </c>
      <c r="AH30" s="1" t="s">
        <v>74</v>
      </c>
      <c r="AI30" s="1">
        <v>2</v>
      </c>
      <c r="AJ30" s="3">
        <v>45743</v>
      </c>
      <c r="AK30" s="3">
        <v>0</v>
      </c>
      <c r="AL30" s="3">
        <v>45734</v>
      </c>
      <c r="AM30" s="3">
        <v>45741</v>
      </c>
      <c r="AN30" s="3">
        <v>45742</v>
      </c>
      <c r="AO30" s="3">
        <v>45742</v>
      </c>
      <c r="AP30" s="3">
        <v>45738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45722</v>
      </c>
      <c r="B31" s="14" t="s">
        <v>506</v>
      </c>
      <c r="C31" s="9" t="s">
        <v>73</v>
      </c>
      <c r="D31" s="13" t="s">
        <v>255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45743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510</v>
      </c>
      <c r="AG31" s="1" t="s">
        <v>123</v>
      </c>
      <c r="AH31" s="1" t="s">
        <v>74</v>
      </c>
      <c r="AI31" s="1">
        <v>2</v>
      </c>
      <c r="AJ31" s="3">
        <v>45743</v>
      </c>
      <c r="AK31" s="3">
        <v>0</v>
      </c>
      <c r="AL31" s="3">
        <v>45734</v>
      </c>
      <c r="AM31" s="3">
        <v>45741</v>
      </c>
      <c r="AN31" s="3">
        <v>45742</v>
      </c>
      <c r="AO31" s="3">
        <v>45742</v>
      </c>
      <c r="AP31" s="3">
        <v>45738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45721</v>
      </c>
      <c r="B32" s="14" t="s">
        <v>520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45743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45743</v>
      </c>
      <c r="AK32" s="3">
        <v>0</v>
      </c>
      <c r="AL32" s="3">
        <v>0</v>
      </c>
      <c r="AM32" s="3">
        <v>0</v>
      </c>
      <c r="AN32" s="3">
        <v>0</v>
      </c>
      <c r="AO32" s="3">
        <v>45742</v>
      </c>
      <c r="AP32" s="3">
        <v>45738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45728</v>
      </c>
      <c r="B33" s="14" t="s">
        <v>571</v>
      </c>
      <c r="C33" s="9" t="s">
        <v>73</v>
      </c>
      <c r="D33" s="13" t="s">
        <v>194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45744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197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575</v>
      </c>
      <c r="AG33" s="1" t="s">
        <v>123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45728</v>
      </c>
      <c r="B34" s="14" t="s">
        <v>571</v>
      </c>
      <c r="C34" s="9" t="s">
        <v>73</v>
      </c>
      <c r="D34" s="13" t="s">
        <v>239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45744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575</v>
      </c>
      <c r="AG34" s="1" t="s">
        <v>125</v>
      </c>
      <c r="AH34" s="1" t="s">
        <v>74</v>
      </c>
      <c r="AI34" s="1">
        <v>2</v>
      </c>
      <c r="AJ34" s="3">
        <v>45744</v>
      </c>
      <c r="AK34" s="3">
        <v>0</v>
      </c>
      <c r="AL34" s="3">
        <v>45735</v>
      </c>
      <c r="AM34" s="3">
        <v>45742</v>
      </c>
      <c r="AN34" s="3">
        <v>45743</v>
      </c>
      <c r="AO34" s="3">
        <v>45743</v>
      </c>
      <c r="AP34" s="3">
        <v>45739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45728</v>
      </c>
      <c r="B35" s="14" t="s">
        <v>571</v>
      </c>
      <c r="C35" s="9" t="s">
        <v>73</v>
      </c>
      <c r="D35" s="13" t="s">
        <v>238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575</v>
      </c>
      <c r="AG35" s="1" t="s">
        <v>125</v>
      </c>
      <c r="AH35" s="1" t="s">
        <v>74</v>
      </c>
      <c r="AI35" s="1">
        <v>2</v>
      </c>
      <c r="AJ35" s="3">
        <v>45744</v>
      </c>
      <c r="AK35" s="3">
        <v>0</v>
      </c>
      <c r="AL35" s="3">
        <v>45735</v>
      </c>
      <c r="AM35" s="3">
        <v>45742</v>
      </c>
      <c r="AN35" s="3">
        <v>45743</v>
      </c>
      <c r="AO35" s="3">
        <v>45743</v>
      </c>
      <c r="AP35" s="3">
        <v>45739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45728</v>
      </c>
      <c r="B36" s="14" t="s">
        <v>573</v>
      </c>
      <c r="C36" s="9" t="s">
        <v>73</v>
      </c>
      <c r="D36" s="13" t="s">
        <v>293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45744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575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45728</v>
      </c>
      <c r="B37" s="14" t="s">
        <v>576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45745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197</v>
      </c>
      <c r="AA37" s="8">
        <v>17602.2</v>
      </c>
      <c r="AB37" s="8">
        <v>17602.2</v>
      </c>
      <c r="AC37" s="8">
        <v>0</v>
      </c>
      <c r="AD37" s="8">
        <v>0</v>
      </c>
      <c r="AE37" s="8">
        <v>0</v>
      </c>
      <c r="AF37" s="8" t="s">
        <v>577</v>
      </c>
      <c r="AG37" s="1" t="s">
        <v>123</v>
      </c>
      <c r="AH37" s="1" t="s">
        <v>77</v>
      </c>
      <c r="AI37" s="1">
        <v>1</v>
      </c>
      <c r="AJ37" s="3">
        <v>45745</v>
      </c>
      <c r="AK37" s="3">
        <v>0</v>
      </c>
      <c r="AL37" s="3">
        <v>0</v>
      </c>
      <c r="AM37" s="3">
        <v>0</v>
      </c>
      <c r="AN37" s="3">
        <v>0</v>
      </c>
      <c r="AO37" s="3">
        <v>45744</v>
      </c>
      <c r="AP37" s="3">
        <v>45740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45728</v>
      </c>
      <c r="B38" s="14" t="s">
        <v>578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45745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197</v>
      </c>
      <c r="AA38" s="8">
        <v>17602.2</v>
      </c>
      <c r="AB38" s="8">
        <v>17602.2</v>
      </c>
      <c r="AC38" s="8">
        <v>0</v>
      </c>
      <c r="AD38" s="8">
        <v>0</v>
      </c>
      <c r="AE38" s="8">
        <v>0</v>
      </c>
      <c r="AF38" s="8" t="s">
        <v>579</v>
      </c>
      <c r="AG38" s="1" t="s">
        <v>123</v>
      </c>
      <c r="AH38" s="1" t="s">
        <v>77</v>
      </c>
      <c r="AI38" s="1">
        <v>1</v>
      </c>
      <c r="AJ38" s="3">
        <v>45745</v>
      </c>
      <c r="AK38" s="3">
        <v>0</v>
      </c>
      <c r="AL38" s="3">
        <v>0</v>
      </c>
      <c r="AM38" s="3">
        <v>0</v>
      </c>
      <c r="AN38" s="3">
        <v>0</v>
      </c>
      <c r="AO38" s="3">
        <v>45744</v>
      </c>
      <c r="AP38" s="3">
        <v>45740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45737</v>
      </c>
      <c r="B39" s="14" t="s">
        <v>682</v>
      </c>
      <c r="C39" s="9" t="s">
        <v>73</v>
      </c>
      <c r="D39" s="13" t="s">
        <v>194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197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683</v>
      </c>
      <c r="AG39" s="1" t="s">
        <v>125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0</v>
      </c>
    </row>
    <row r="40" spans="1:56" ht="28.5" customHeight="1" x14ac:dyDescent="0.45">
      <c r="A40" s="3">
        <v>45737</v>
      </c>
      <c r="B40" s="14" t="s">
        <v>682</v>
      </c>
      <c r="C40" s="9" t="s">
        <v>73</v>
      </c>
      <c r="D40" s="13" t="s">
        <v>239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683</v>
      </c>
      <c r="AG40" s="1" t="s">
        <v>123</v>
      </c>
      <c r="AH40" s="1" t="s">
        <v>74</v>
      </c>
      <c r="AI40" s="1">
        <v>2</v>
      </c>
      <c r="AJ40" s="3">
        <v>45748</v>
      </c>
      <c r="AK40" s="3">
        <v>0</v>
      </c>
      <c r="AL40" s="3">
        <v>45739</v>
      </c>
      <c r="AM40" s="3">
        <v>45746</v>
      </c>
      <c r="AN40" s="3">
        <v>45747</v>
      </c>
      <c r="AO40" s="3">
        <v>45747</v>
      </c>
      <c r="AP40" s="3">
        <v>45743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0</v>
      </c>
    </row>
    <row r="41" spans="1:56" ht="28.5" customHeight="1" x14ac:dyDescent="0.45">
      <c r="A41" s="3">
        <v>45737</v>
      </c>
      <c r="B41" s="14" t="s">
        <v>682</v>
      </c>
      <c r="C41" s="9" t="s">
        <v>73</v>
      </c>
      <c r="D41" s="13" t="s">
        <v>232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197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683</v>
      </c>
      <c r="AG41" s="1" t="s">
        <v>123</v>
      </c>
      <c r="AH41" s="1" t="s">
        <v>74</v>
      </c>
      <c r="AI41" s="1">
        <v>2</v>
      </c>
      <c r="AJ41" s="3">
        <v>45748</v>
      </c>
      <c r="AK41" s="3">
        <v>0</v>
      </c>
      <c r="AL41" s="3">
        <v>45739</v>
      </c>
      <c r="AM41" s="3">
        <v>45746</v>
      </c>
      <c r="AN41" s="3">
        <v>45747</v>
      </c>
      <c r="AO41" s="3">
        <v>45747</v>
      </c>
      <c r="AP41" s="3">
        <v>45743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45737</v>
      </c>
      <c r="B42" s="14" t="s">
        <v>684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197</v>
      </c>
      <c r="AA42" s="8">
        <v>5238.75</v>
      </c>
      <c r="AB42" s="8">
        <v>1211</v>
      </c>
      <c r="AC42" s="8">
        <v>4027.75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45750</v>
      </c>
      <c r="AK42" s="3">
        <v>0</v>
      </c>
      <c r="AL42" s="3">
        <v>0</v>
      </c>
      <c r="AM42" s="3">
        <v>0</v>
      </c>
      <c r="AN42" s="3">
        <v>0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303.3880311111111</v>
      </c>
    </row>
    <row r="43" spans="1:56" ht="28.5" customHeight="1" x14ac:dyDescent="0.45">
      <c r="A43" s="3">
        <v>45737</v>
      </c>
      <c r="B43" s="14" t="s">
        <v>682</v>
      </c>
      <c r="C43" s="9" t="s">
        <v>73</v>
      </c>
      <c r="D43" s="13" t="s">
        <v>237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685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45737</v>
      </c>
      <c r="B44" s="14" t="s">
        <v>682</v>
      </c>
      <c r="C44" s="9" t="s">
        <v>73</v>
      </c>
      <c r="D44" s="13" t="s">
        <v>238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685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45737</v>
      </c>
      <c r="B45" s="14" t="s">
        <v>682</v>
      </c>
      <c r="C45" s="9" t="s">
        <v>73</v>
      </c>
      <c r="D45" s="13">
        <v>997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45750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685</v>
      </c>
      <c r="AG45" s="1" t="s">
        <v>123</v>
      </c>
      <c r="AH45" s="1" t="s">
        <v>74</v>
      </c>
      <c r="AI45" s="1">
        <v>2</v>
      </c>
      <c r="AJ45" s="3">
        <v>45750</v>
      </c>
      <c r="AK45" s="3">
        <v>0</v>
      </c>
      <c r="AL45" s="3">
        <v>45741</v>
      </c>
      <c r="AM45" s="3">
        <v>45748</v>
      </c>
      <c r="AN45" s="3">
        <v>45749</v>
      </c>
      <c r="AO45" s="3">
        <v>45749</v>
      </c>
      <c r="AP45" s="3">
        <v>45745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45737</v>
      </c>
      <c r="B46" s="14" t="s">
        <v>682</v>
      </c>
      <c r="C46" s="9" t="s">
        <v>73</v>
      </c>
      <c r="D46" s="13">
        <v>913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45750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685</v>
      </c>
      <c r="AG46" s="1" t="s">
        <v>123</v>
      </c>
      <c r="AH46" s="1" t="s">
        <v>74</v>
      </c>
      <c r="AI46" s="1">
        <v>2</v>
      </c>
      <c r="AJ46" s="3">
        <v>45750</v>
      </c>
      <c r="AK46" s="3">
        <v>0</v>
      </c>
      <c r="AL46" s="3">
        <v>45741</v>
      </c>
      <c r="AM46" s="3">
        <v>45748</v>
      </c>
      <c r="AN46" s="3">
        <v>45749</v>
      </c>
      <c r="AO46" s="3">
        <v>45749</v>
      </c>
      <c r="AP46" s="3">
        <v>45745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45737</v>
      </c>
      <c r="B47" s="14" t="s">
        <v>682</v>
      </c>
      <c r="C47" s="9" t="s">
        <v>73</v>
      </c>
      <c r="D47" s="13" t="s">
        <v>194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45752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197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686</v>
      </c>
      <c r="AG47" s="1" t="s">
        <v>125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662.93796800000007</v>
      </c>
    </row>
    <row r="48" spans="1:56" ht="28.5" customHeight="1" x14ac:dyDescent="0.45">
      <c r="A48" s="3">
        <v>45737</v>
      </c>
      <c r="B48" s="14" t="s">
        <v>682</v>
      </c>
      <c r="C48" s="9" t="s">
        <v>73</v>
      </c>
      <c r="D48" s="13" t="s">
        <v>227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45752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686</v>
      </c>
      <c r="AG48" s="1" t="s">
        <v>125</v>
      </c>
      <c r="AH48" s="1" t="s">
        <v>74</v>
      </c>
      <c r="AI48" s="1">
        <v>2</v>
      </c>
      <c r="AJ48" s="3">
        <v>45752</v>
      </c>
      <c r="AK48" s="3">
        <v>0</v>
      </c>
      <c r="AL48" s="3">
        <v>45743</v>
      </c>
      <c r="AM48" s="3">
        <v>45750</v>
      </c>
      <c r="AN48" s="3">
        <v>45751</v>
      </c>
      <c r="AO48" s="3">
        <v>45751</v>
      </c>
      <c r="AP48" s="3">
        <v>45747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331.46898400000003</v>
      </c>
    </row>
    <row r="49" spans="1:56" ht="28.5" customHeight="1" x14ac:dyDescent="0.45">
      <c r="A49" s="3">
        <v>45737</v>
      </c>
      <c r="B49" s="14" t="s">
        <v>682</v>
      </c>
      <c r="C49" s="9" t="s">
        <v>73</v>
      </c>
      <c r="D49" s="13" t="s">
        <v>269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45752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197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686</v>
      </c>
      <c r="AG49" s="1" t="s">
        <v>61</v>
      </c>
      <c r="AH49" s="1" t="s">
        <v>74</v>
      </c>
      <c r="AI49" s="1">
        <v>2</v>
      </c>
      <c r="AJ49" s="3">
        <v>45752</v>
      </c>
      <c r="AK49" s="3">
        <v>0</v>
      </c>
      <c r="AL49" s="3">
        <v>45743</v>
      </c>
      <c r="AM49" s="3">
        <v>45750</v>
      </c>
      <c r="AN49" s="3">
        <v>45751</v>
      </c>
      <c r="AO49" s="3">
        <v>45751</v>
      </c>
      <c r="AP49" s="3">
        <v>45747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331.46898400000003</v>
      </c>
    </row>
    <row r="50" spans="1:56" ht="28.5" customHeight="1" x14ac:dyDescent="0.45">
      <c r="A50" s="3">
        <v>45737</v>
      </c>
      <c r="B50" s="14" t="s">
        <v>687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45769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197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45769</v>
      </c>
      <c r="AK50" s="3">
        <v>0</v>
      </c>
      <c r="AL50" s="3">
        <v>0</v>
      </c>
      <c r="AM50" s="3">
        <v>0</v>
      </c>
      <c r="AN50" s="3">
        <v>0</v>
      </c>
      <c r="AO50" s="3">
        <v>45768</v>
      </c>
      <c r="AP50" s="3">
        <v>45764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1325.8759360000001</v>
      </c>
    </row>
    <row r="51" spans="1:56" ht="28.5" customHeight="1" x14ac:dyDescent="0.45">
      <c r="A51" s="3">
        <v>45737</v>
      </c>
      <c r="B51" s="14" t="s">
        <v>688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45769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197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>
        <v>0</v>
      </c>
      <c r="AG51" s="1" t="s">
        <v>123</v>
      </c>
      <c r="AH51" s="1" t="s">
        <v>77</v>
      </c>
      <c r="AI51" s="1">
        <v>1</v>
      </c>
      <c r="AJ51" s="3">
        <v>45769</v>
      </c>
      <c r="AK51" s="3">
        <v>0</v>
      </c>
      <c r="AL51" s="3">
        <v>0</v>
      </c>
      <c r="AM51" s="3">
        <v>0</v>
      </c>
      <c r="AN51" s="3">
        <v>0</v>
      </c>
      <c r="AO51" s="3">
        <v>45768</v>
      </c>
      <c r="AP51" s="3">
        <v>45764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1325.8759360000001</v>
      </c>
    </row>
    <row r="52" spans="1:56" ht="28.5" customHeight="1" x14ac:dyDescent="0.45">
      <c r="A52" s="3" t="s">
        <v>146</v>
      </c>
      <c r="B52" s="14" t="s">
        <v>146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45777</v>
      </c>
      <c r="U52" s="11">
        <v>485000</v>
      </c>
      <c r="V52" s="10">
        <v>0</v>
      </c>
      <c r="W52" s="10">
        <v>485000</v>
      </c>
      <c r="X52" s="10">
        <v>0</v>
      </c>
      <c r="Y52" s="10">
        <v>509250</v>
      </c>
      <c r="Z52" s="9" t="s">
        <v>197</v>
      </c>
      <c r="AA52" s="8">
        <v>426853.35</v>
      </c>
      <c r="AB52" s="8">
        <v>0</v>
      </c>
      <c r="AC52" s="8">
        <v>426853.35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32152.491448000001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197</v>
      </c>
      <c r="AA53" s="8">
        <v>581990.20000000007</v>
      </c>
      <c r="AB53" s="8">
        <v>80700.300000000017</v>
      </c>
      <c r="AC53" s="8">
        <v>501289.89999999997</v>
      </c>
      <c r="AD53" s="8">
        <v>0</v>
      </c>
      <c r="AE53" s="8">
        <v>0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199</v>
      </c>
      <c r="BD53" s="56">
        <v>0</v>
      </c>
    </row>
    <row r="54" spans="1:56" ht="28.5" customHeight="1" x14ac:dyDescent="0.45">
      <c r="A54" s="3">
        <v>45740</v>
      </c>
      <c r="B54" s="14" t="s">
        <v>138</v>
      </c>
      <c r="C54" s="9" t="s">
        <v>321</v>
      </c>
      <c r="D54" s="13" t="s">
        <v>689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133</v>
      </c>
      <c r="T54" s="12">
        <v>45756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323</v>
      </c>
      <c r="AA54" s="8">
        <v>7683.5000000000009</v>
      </c>
      <c r="AB54" s="8">
        <v>1520</v>
      </c>
      <c r="AC54" s="8">
        <v>6163.5000000000009</v>
      </c>
      <c r="AD54" s="8">
        <v>0</v>
      </c>
      <c r="AE54" s="8">
        <v>7683.5000000000009</v>
      </c>
      <c r="AF54" s="8" t="s">
        <v>302</v>
      </c>
      <c r="AG54" s="1" t="s">
        <v>122</v>
      </c>
      <c r="AH54" s="1" t="s">
        <v>68</v>
      </c>
      <c r="AI54" s="1">
        <v>4</v>
      </c>
      <c r="AJ54" s="3">
        <v>45756</v>
      </c>
      <c r="AK54" s="3">
        <v>45752</v>
      </c>
      <c r="AL54" s="3">
        <v>45746</v>
      </c>
      <c r="AM54" s="3">
        <v>45753</v>
      </c>
      <c r="AN54" s="3">
        <v>45754</v>
      </c>
      <c r="AO54" s="3">
        <v>45754</v>
      </c>
      <c r="AP54" s="3">
        <v>45751</v>
      </c>
      <c r="AQ54" s="3">
        <v>45755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416.3786666666669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323</v>
      </c>
      <c r="AA55" s="8">
        <v>7683.5000000000009</v>
      </c>
      <c r="AB55" s="8">
        <v>1520</v>
      </c>
      <c r="AC55" s="8">
        <v>6163.5000000000009</v>
      </c>
      <c r="AD55" s="8">
        <v>0</v>
      </c>
      <c r="AE55" s="8">
        <v>7683.5000000000009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324</v>
      </c>
      <c r="BD55" s="56">
        <v>0</v>
      </c>
    </row>
    <row r="56" spans="1:56" ht="28.5" customHeight="1" x14ac:dyDescent="0.45">
      <c r="A56" s="3">
        <v>45721</v>
      </c>
      <c r="B56" s="14" t="s">
        <v>522</v>
      </c>
      <c r="C56" s="9" t="s">
        <v>152</v>
      </c>
      <c r="D56" s="13" t="s">
        <v>493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45744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116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>
        <v>0</v>
      </c>
      <c r="AG56" s="1" t="s">
        <v>125</v>
      </c>
      <c r="AH56" s="1" t="s">
        <v>75</v>
      </c>
      <c r="AI56" s="1">
        <v>4</v>
      </c>
      <c r="AJ56" s="3">
        <v>45744</v>
      </c>
      <c r="AK56" s="3">
        <v>45740</v>
      </c>
      <c r="AL56" s="3">
        <v>45733</v>
      </c>
      <c r="AM56" s="3">
        <v>45741</v>
      </c>
      <c r="AN56" s="3">
        <v>45742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240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241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196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45777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151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125</v>
      </c>
      <c r="AH58" s="1" t="s">
        <v>77</v>
      </c>
      <c r="AI58" s="1">
        <v>1</v>
      </c>
      <c r="AJ58" s="3">
        <v>45777</v>
      </c>
      <c r="AK58" s="3">
        <v>0</v>
      </c>
      <c r="AL58" s="3">
        <v>0</v>
      </c>
      <c r="AM58" s="3">
        <v>0</v>
      </c>
      <c r="AN58" s="3">
        <v>0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196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151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540.28975000000003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151</v>
      </c>
      <c r="AA60" s="8">
        <v>17602.2</v>
      </c>
      <c r="AB60" s="8">
        <v>8801.1</v>
      </c>
      <c r="AC60" s="8">
        <v>8801.1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86</v>
      </c>
      <c r="D61" s="13" t="s">
        <v>59</v>
      </c>
      <c r="E61" s="9">
        <v>20</v>
      </c>
      <c r="F61" s="9">
        <v>38</v>
      </c>
      <c r="G61" s="9" t="s">
        <v>60</v>
      </c>
      <c r="H61" s="9">
        <v>0</v>
      </c>
      <c r="I61" s="9">
        <v>72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 t="s">
        <v>63</v>
      </c>
      <c r="U61" s="11">
        <v>50000</v>
      </c>
      <c r="V61" s="10">
        <v>0</v>
      </c>
      <c r="W61" s="10">
        <v>50000</v>
      </c>
      <c r="X61" s="10">
        <v>0</v>
      </c>
      <c r="Y61" s="10">
        <v>0</v>
      </c>
      <c r="Z61" s="9" t="s">
        <v>79</v>
      </c>
      <c r="AA61" s="8">
        <v>55181.5</v>
      </c>
      <c r="AB61" s="8">
        <v>14387</v>
      </c>
      <c r="AC61" s="8">
        <v>40794.5</v>
      </c>
      <c r="AD61" s="8">
        <v>0</v>
      </c>
      <c r="AE61" s="8">
        <v>0</v>
      </c>
      <c r="AF61" s="8">
        <v>0</v>
      </c>
      <c r="AG61" s="1" t="s">
        <v>122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2937.2039999999997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55181.5</v>
      </c>
      <c r="AB62" s="8">
        <v>14387</v>
      </c>
      <c r="AC62" s="8">
        <v>40794.5</v>
      </c>
      <c r="AD62" s="8">
        <v>0</v>
      </c>
      <c r="AE62" s="8">
        <v>0</v>
      </c>
      <c r="AF62" s="8" t="s">
        <v>58</v>
      </c>
      <c r="AG62" s="1" t="s">
        <v>124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45">
      <c r="A63" s="3">
        <v>45724</v>
      </c>
      <c r="B63" s="14" t="s">
        <v>591</v>
      </c>
      <c r="C63" s="9" t="s">
        <v>555</v>
      </c>
      <c r="D63" s="13" t="s">
        <v>556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254</v>
      </c>
      <c r="M63" s="10">
        <v>21</v>
      </c>
      <c r="N63" s="9">
        <v>33</v>
      </c>
      <c r="O63" s="9">
        <v>40</v>
      </c>
      <c r="P63" s="10">
        <v>0</v>
      </c>
      <c r="Q63" s="10">
        <v>0</v>
      </c>
      <c r="R63" s="10">
        <v>0</v>
      </c>
      <c r="S63" s="9" t="s">
        <v>71</v>
      </c>
      <c r="T63" s="12">
        <v>45747</v>
      </c>
      <c r="U63" s="11">
        <v>4000</v>
      </c>
      <c r="V63" s="10">
        <v>4000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45747</v>
      </c>
      <c r="AK63" s="3">
        <v>45743</v>
      </c>
      <c r="AL63" s="3">
        <v>45737</v>
      </c>
      <c r="AM63" s="3">
        <v>45744</v>
      </c>
      <c r="AN63" s="3">
        <v>45745</v>
      </c>
      <c r="AO63" s="3">
        <v>45745</v>
      </c>
      <c r="AP63" s="3">
        <v>45742</v>
      </c>
      <c r="AQ63" s="3">
        <v>45746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594</v>
      </c>
      <c r="C64" s="9" t="s">
        <v>557</v>
      </c>
      <c r="D64" s="13" t="s">
        <v>558</v>
      </c>
      <c r="E64" s="9">
        <v>20</v>
      </c>
      <c r="F64" s="9">
        <v>34</v>
      </c>
      <c r="G64" s="9" t="s">
        <v>60</v>
      </c>
      <c r="H64" s="9" t="s">
        <v>66</v>
      </c>
      <c r="I64" s="9">
        <v>90</v>
      </c>
      <c r="J64" s="9" t="s">
        <v>57</v>
      </c>
      <c r="K64" s="9">
        <v>5</v>
      </c>
      <c r="L64" s="9" t="s">
        <v>254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45747</v>
      </c>
      <c r="U64" s="11">
        <v>5000</v>
      </c>
      <c r="V64" s="10">
        <v>5446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356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523</v>
      </c>
      <c r="C65" s="9" t="s">
        <v>152</v>
      </c>
      <c r="D65" s="13" t="s">
        <v>497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45741</v>
      </c>
      <c r="U65" s="11">
        <v>4960</v>
      </c>
      <c r="V65" s="10">
        <v>0</v>
      </c>
      <c r="W65" s="10">
        <v>4960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523</v>
      </c>
      <c r="C66" s="9" t="s">
        <v>152</v>
      </c>
      <c r="D66" s="13" t="s">
        <v>362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331</v>
      </c>
      <c r="C67" s="9" t="s">
        <v>132</v>
      </c>
      <c r="D67" s="13" t="s">
        <v>367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45741</v>
      </c>
      <c r="U67" s="11">
        <v>2500</v>
      </c>
      <c r="V67" s="10">
        <v>2235</v>
      </c>
      <c r="W67" s="10">
        <v>265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45741</v>
      </c>
      <c r="AK67" s="3">
        <v>45737</v>
      </c>
      <c r="AL67" s="3">
        <v>45730</v>
      </c>
      <c r="AM67" s="3">
        <v>45738</v>
      </c>
      <c r="AN67" s="3">
        <v>45739</v>
      </c>
      <c r="AO67" s="3">
        <v>45740</v>
      </c>
      <c r="AP67" s="3">
        <v>45736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331</v>
      </c>
      <c r="C68" s="9" t="s">
        <v>132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2172</v>
      </c>
      <c r="W68" s="10">
        <v>328</v>
      </c>
      <c r="X68" s="10">
        <v>2650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331</v>
      </c>
      <c r="C69" s="9" t="s">
        <v>132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2225</v>
      </c>
      <c r="W69" s="10">
        <v>275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331</v>
      </c>
      <c r="C70" s="9" t="s">
        <v>132</v>
      </c>
      <c r="D70" s="13" t="s">
        <v>366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3047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385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331</v>
      </c>
      <c r="C71" s="9" t="s">
        <v>132</v>
      </c>
      <c r="D71" s="13">
        <v>937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2404</v>
      </c>
      <c r="W71" s="10">
        <v>96</v>
      </c>
      <c r="X71" s="10">
        <v>2700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45673</v>
      </c>
      <c r="B72" s="14" t="s">
        <v>331</v>
      </c>
      <c r="C72" s="9" t="s">
        <v>132</v>
      </c>
      <c r="D72" s="13" t="s">
        <v>359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2400</v>
      </c>
      <c r="W72" s="10">
        <v>100</v>
      </c>
      <c r="X72" s="10">
        <v>2820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524</v>
      </c>
      <c r="C73" s="9" t="s">
        <v>152</v>
      </c>
      <c r="D73" s="13" t="s">
        <v>162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20000</v>
      </c>
      <c r="V73" s="10">
        <v>0</v>
      </c>
      <c r="W73" s="10">
        <v>20000</v>
      </c>
      <c r="X73" s="10">
        <v>21200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45729</v>
      </c>
      <c r="B74" s="14" t="s">
        <v>618</v>
      </c>
      <c r="C74" s="9" t="s">
        <v>300</v>
      </c>
      <c r="D74" s="13" t="s">
        <v>593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253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45743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8801.1</v>
      </c>
      <c r="AB74" s="8">
        <v>8801.1</v>
      </c>
      <c r="AC74" s="8">
        <v>0</v>
      </c>
      <c r="AD74" s="8">
        <v>0</v>
      </c>
      <c r="AE74" s="8">
        <v>8801.1</v>
      </c>
      <c r="AF74" s="8">
        <v>0</v>
      </c>
      <c r="AG74" s="1" t="s">
        <v>122</v>
      </c>
      <c r="AH74" s="1" t="s">
        <v>68</v>
      </c>
      <c r="AI74" s="1">
        <v>4</v>
      </c>
      <c r="AJ74" s="3">
        <v>45743</v>
      </c>
      <c r="AK74" s="3">
        <v>45739</v>
      </c>
      <c r="AL74" s="3">
        <v>45733</v>
      </c>
      <c r="AM74" s="3">
        <v>45740</v>
      </c>
      <c r="AN74" s="3">
        <v>45741</v>
      </c>
      <c r="AO74" s="3">
        <v>45741</v>
      </c>
      <c r="AP74" s="3">
        <v>45738</v>
      </c>
      <c r="AQ74" s="3">
        <v>45742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525</v>
      </c>
      <c r="C75" s="9" t="s">
        <v>152</v>
      </c>
      <c r="D75" s="13" t="s">
        <v>361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10000</v>
      </c>
      <c r="V75" s="10">
        <v>554</v>
      </c>
      <c r="W75" s="10">
        <v>9446</v>
      </c>
      <c r="X75" s="10">
        <v>10599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525</v>
      </c>
      <c r="C76" s="9" t="s">
        <v>152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251</v>
      </c>
      <c r="C77" s="9" t="s">
        <v>152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45743</v>
      </c>
      <c r="U77" s="11">
        <v>67</v>
      </c>
      <c r="V77" s="10">
        <v>0</v>
      </c>
      <c r="W77" s="10">
        <v>67</v>
      </c>
      <c r="X77" s="10">
        <v>0</v>
      </c>
      <c r="Y77" s="10">
        <v>70.350000000000009</v>
      </c>
      <c r="Z77" s="9" t="s">
        <v>81</v>
      </c>
      <c r="AA77" s="8">
        <v>70.199250000000006</v>
      </c>
      <c r="AB77" s="8">
        <v>70.199250000000006</v>
      </c>
      <c r="AC77" s="8">
        <v>0</v>
      </c>
      <c r="AD77" s="8">
        <v>0</v>
      </c>
      <c r="AE77" s="8">
        <v>70.199250000000006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45743</v>
      </c>
      <c r="AK77" s="3">
        <v>45739</v>
      </c>
      <c r="AL77" s="3">
        <v>45732</v>
      </c>
      <c r="AM77" s="3">
        <v>45740</v>
      </c>
      <c r="AN77" s="3">
        <v>45741</v>
      </c>
      <c r="AO77" s="3">
        <v>45742</v>
      </c>
      <c r="AP77" s="3">
        <v>45738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526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45611</v>
      </c>
      <c r="B79" s="14" t="s">
        <v>246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1945</v>
      </c>
      <c r="V79" s="10">
        <v>0</v>
      </c>
      <c r="W79" s="10">
        <v>1945</v>
      </c>
      <c r="X79" s="10">
        <v>0</v>
      </c>
      <c r="Y79" s="10">
        <v>2042.25</v>
      </c>
      <c r="Z79" s="9" t="s">
        <v>81</v>
      </c>
      <c r="AA79" s="8">
        <v>2037.8737500000002</v>
      </c>
      <c r="AB79" s="8">
        <v>2037.8737500000002</v>
      </c>
      <c r="AC79" s="8">
        <v>0</v>
      </c>
      <c r="AD79" s="8">
        <v>0</v>
      </c>
      <c r="AE79" s="8">
        <v>2037.8737500000002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522</v>
      </c>
      <c r="C80" s="9" t="s">
        <v>152</v>
      </c>
      <c r="D80" s="13" t="s">
        <v>363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374</v>
      </c>
      <c r="C81" s="9" t="s">
        <v>152</v>
      </c>
      <c r="D81" s="13" t="s">
        <v>363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940</v>
      </c>
      <c r="V81" s="10">
        <v>0</v>
      </c>
      <c r="W81" s="10">
        <v>940</v>
      </c>
      <c r="X81" s="10">
        <v>0</v>
      </c>
      <c r="Y81" s="10">
        <v>987</v>
      </c>
      <c r="Z81" s="9" t="s">
        <v>81</v>
      </c>
      <c r="AA81" s="8">
        <v>984.8850000000001</v>
      </c>
      <c r="AB81" s="8">
        <v>984.8850000000001</v>
      </c>
      <c r="AC81" s="8">
        <v>0</v>
      </c>
      <c r="AD81" s="8">
        <v>984.8850000000001</v>
      </c>
      <c r="AE81" s="8">
        <v>0</v>
      </c>
      <c r="AF81" s="8" t="s">
        <v>302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45721</v>
      </c>
      <c r="B82" s="14" t="s">
        <v>527</v>
      </c>
      <c r="C82" s="9" t="s">
        <v>152</v>
      </c>
      <c r="D82" s="13" t="s">
        <v>163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5040</v>
      </c>
      <c r="V82" s="10">
        <v>418</v>
      </c>
      <c r="W82" s="10">
        <v>4622</v>
      </c>
      <c r="X82" s="10">
        <v>0</v>
      </c>
      <c r="Y82" s="10">
        <v>4853.1000000000004</v>
      </c>
      <c r="Z82" s="9" t="s">
        <v>81</v>
      </c>
      <c r="AA82" s="8">
        <v>4842.7004999999999</v>
      </c>
      <c r="AB82" s="8">
        <v>4842.7004999999999</v>
      </c>
      <c r="AC82" s="8">
        <v>0</v>
      </c>
      <c r="AD82" s="8">
        <v>0</v>
      </c>
      <c r="AE82" s="8">
        <v>4842.7004999999999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45738</v>
      </c>
      <c r="B83" s="14" t="s">
        <v>690</v>
      </c>
      <c r="C83" s="9" t="s">
        <v>111</v>
      </c>
      <c r="D83" s="13" t="s">
        <v>691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45745</v>
      </c>
      <c r="AK83" s="3">
        <v>45741</v>
      </c>
      <c r="AL83" s="3">
        <v>45734</v>
      </c>
      <c r="AM83" s="3">
        <v>45742</v>
      </c>
      <c r="AN83" s="3">
        <v>45743</v>
      </c>
      <c r="AO83" s="3">
        <v>45744</v>
      </c>
      <c r="AP83" s="3">
        <v>45740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45738</v>
      </c>
      <c r="B84" s="14" t="s">
        <v>692</v>
      </c>
      <c r="C84" s="9" t="s">
        <v>111</v>
      </c>
      <c r="D84" s="13" t="s">
        <v>693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45745</v>
      </c>
      <c r="AK84" s="3">
        <v>45741</v>
      </c>
      <c r="AL84" s="3">
        <v>45734</v>
      </c>
      <c r="AM84" s="3">
        <v>45742</v>
      </c>
      <c r="AN84" s="3">
        <v>45743</v>
      </c>
      <c r="AO84" s="3">
        <v>45744</v>
      </c>
      <c r="AP84" s="3">
        <v>45740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694</v>
      </c>
      <c r="C85" s="9" t="s">
        <v>111</v>
      </c>
      <c r="D85" s="13" t="s">
        <v>695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45738</v>
      </c>
      <c r="B86" s="14" t="s">
        <v>138</v>
      </c>
      <c r="C86" s="9" t="s">
        <v>111</v>
      </c>
      <c r="D86" s="13" t="s">
        <v>696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45751</v>
      </c>
      <c r="AK86" s="3">
        <v>45747</v>
      </c>
      <c r="AL86" s="3">
        <v>45740</v>
      </c>
      <c r="AM86" s="3">
        <v>45748</v>
      </c>
      <c r="AN86" s="3">
        <v>45749</v>
      </c>
      <c r="AO86" s="3">
        <v>45750</v>
      </c>
      <c r="AP86" s="3">
        <v>45746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0</v>
      </c>
      <c r="B87" s="14" t="s">
        <v>138</v>
      </c>
      <c r="C87" s="9" t="s">
        <v>111</v>
      </c>
      <c r="D87" s="13" t="s">
        <v>697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0</v>
      </c>
      <c r="AE87" s="8">
        <v>4414.5199999999995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0</v>
      </c>
      <c r="B88" s="14" t="s">
        <v>138</v>
      </c>
      <c r="C88" s="9" t="s">
        <v>111</v>
      </c>
      <c r="D88" s="13" t="s">
        <v>698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633</v>
      </c>
      <c r="AC88" s="8">
        <v>3781.5199999999995</v>
      </c>
      <c r="AD88" s="8">
        <v>0</v>
      </c>
      <c r="AE88" s="8">
        <v>4414.5199999999995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285.71484444444445</v>
      </c>
    </row>
    <row r="89" spans="1:56" ht="28.5" customHeight="1" x14ac:dyDescent="0.45">
      <c r="A89" s="3">
        <v>0</v>
      </c>
      <c r="B89" s="14" t="s">
        <v>138</v>
      </c>
      <c r="C89" s="9" t="s">
        <v>111</v>
      </c>
      <c r="D89" s="13" t="s">
        <v>699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333.54151111111111</v>
      </c>
    </row>
    <row r="90" spans="1:56" ht="28.5" customHeight="1" x14ac:dyDescent="0.45">
      <c r="A90" s="3">
        <v>45738</v>
      </c>
      <c r="B90" s="14" t="s">
        <v>700</v>
      </c>
      <c r="C90" s="9" t="s">
        <v>111</v>
      </c>
      <c r="D90" s="13" t="s">
        <v>691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45720</v>
      </c>
      <c r="B91" s="14" t="s">
        <v>511</v>
      </c>
      <c r="C91" s="9" t="s">
        <v>111</v>
      </c>
      <c r="D91" s="13" t="s">
        <v>496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4703</v>
      </c>
      <c r="W91" s="10">
        <v>297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430</v>
      </c>
      <c r="C92" s="9" t="s">
        <v>111</v>
      </c>
      <c r="D92" s="13" t="s">
        <v>431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344</v>
      </c>
      <c r="C93" s="9" t="s">
        <v>111</v>
      </c>
      <c r="D93" s="13" t="s">
        <v>338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346</v>
      </c>
      <c r="C94" s="9" t="s">
        <v>111</v>
      </c>
      <c r="D94" s="13" t="s">
        <v>340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526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373</v>
      </c>
      <c r="C96" s="9" t="s">
        <v>152</v>
      </c>
      <c r="D96" s="13" t="s">
        <v>162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302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524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527</v>
      </c>
      <c r="C98" s="9" t="s">
        <v>152</v>
      </c>
      <c r="D98" s="13" t="s">
        <v>498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248</v>
      </c>
      <c r="C99" s="9" t="s">
        <v>152</v>
      </c>
      <c r="D99" s="13" t="s">
        <v>498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528</v>
      </c>
      <c r="C100" s="9" t="s">
        <v>152</v>
      </c>
      <c r="D100" s="13" t="s">
        <v>421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664</v>
      </c>
      <c r="C101" s="9" t="s">
        <v>155</v>
      </c>
      <c r="D101" s="13" t="s">
        <v>651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619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664</v>
      </c>
      <c r="C102" s="9" t="s">
        <v>155</v>
      </c>
      <c r="D102" s="13" t="s">
        <v>653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619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664</v>
      </c>
      <c r="C103" s="9" t="s">
        <v>155</v>
      </c>
      <c r="D103" s="13" t="s">
        <v>654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619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>
        <v>45734</v>
      </c>
      <c r="B104" s="14" t="s">
        <v>701</v>
      </c>
      <c r="C104" s="9" t="s">
        <v>155</v>
      </c>
      <c r="D104" s="13" t="s">
        <v>680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619</v>
      </c>
      <c r="AG104" s="1" t="s">
        <v>123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655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619</v>
      </c>
      <c r="AG105" s="1" t="s">
        <v>123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45740</v>
      </c>
      <c r="B106" s="14" t="s">
        <v>138</v>
      </c>
      <c r="C106" s="9" t="s">
        <v>111</v>
      </c>
      <c r="D106" s="13" t="s">
        <v>702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45758</v>
      </c>
      <c r="AK106" s="3">
        <v>45754</v>
      </c>
      <c r="AL106" s="3">
        <v>45747</v>
      </c>
      <c r="AM106" s="3">
        <v>45755</v>
      </c>
      <c r="AN106" s="3">
        <v>45756</v>
      </c>
      <c r="AO106" s="3">
        <v>45757</v>
      </c>
      <c r="AP106" s="3">
        <v>45753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45740</v>
      </c>
      <c r="B107" s="14" t="s">
        <v>703</v>
      </c>
      <c r="C107" s="9" t="s">
        <v>80</v>
      </c>
      <c r="D107" s="13" t="s">
        <v>345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45776</v>
      </c>
      <c r="AK107" s="3">
        <v>45772</v>
      </c>
      <c r="AL107" s="3">
        <v>45765</v>
      </c>
      <c r="AM107" s="3">
        <v>45773</v>
      </c>
      <c r="AN107" s="3">
        <v>45774</v>
      </c>
      <c r="AO107" s="3">
        <v>45775</v>
      </c>
      <c r="AP107" s="3">
        <v>45771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45740</v>
      </c>
      <c r="B108" s="14" t="s">
        <v>138</v>
      </c>
      <c r="C108" s="9" t="s">
        <v>80</v>
      </c>
      <c r="D108" s="13" t="s">
        <v>399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3227.07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243.82306666666665</v>
      </c>
    </row>
    <row r="109" spans="1:56" ht="28.5" customHeight="1" x14ac:dyDescent="0.45">
      <c r="A109" s="3" t="s">
        <v>146</v>
      </c>
      <c r="B109" s="14" t="s">
        <v>146</v>
      </c>
      <c r="C109" s="9" t="s">
        <v>152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45777</v>
      </c>
      <c r="U109" s="11">
        <v>140000</v>
      </c>
      <c r="V109" s="10">
        <v>0</v>
      </c>
      <c r="W109" s="10">
        <v>140000</v>
      </c>
      <c r="X109" s="10">
        <v>0</v>
      </c>
      <c r="Y109" s="10">
        <v>147000</v>
      </c>
      <c r="Z109" s="9" t="s">
        <v>81</v>
      </c>
      <c r="AA109" s="8">
        <v>146685</v>
      </c>
      <c r="AB109" s="8">
        <v>0</v>
      </c>
      <c r="AC109" s="8">
        <v>146685</v>
      </c>
      <c r="AD109" s="8">
        <v>0</v>
      </c>
      <c r="AE109" s="8">
        <v>146685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45777</v>
      </c>
      <c r="AK109" s="3">
        <v>45773</v>
      </c>
      <c r="AL109" s="3">
        <v>45766</v>
      </c>
      <c r="AM109" s="3">
        <v>45774</v>
      </c>
      <c r="AN109" s="3">
        <v>45775</v>
      </c>
      <c r="AO109" s="3">
        <v>45776</v>
      </c>
      <c r="AP109" s="3">
        <v>45772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11082.866666666665</v>
      </c>
    </row>
    <row r="110" spans="1:56" ht="28.5" customHeight="1" x14ac:dyDescent="0.45">
      <c r="A110" s="3" t="s">
        <v>146</v>
      </c>
      <c r="B110" s="14" t="s">
        <v>146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45777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1667.7075555555555</v>
      </c>
    </row>
    <row r="111" spans="1:56" ht="28.5" customHeight="1" x14ac:dyDescent="0.45">
      <c r="A111" s="3">
        <v>45705</v>
      </c>
      <c r="B111" s="14" t="s">
        <v>429</v>
      </c>
      <c r="C111" s="9" t="s">
        <v>152</v>
      </c>
      <c r="D111" s="13" t="s">
        <v>244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122</v>
      </c>
      <c r="V111" s="10">
        <v>0</v>
      </c>
      <c r="W111" s="10">
        <v>122</v>
      </c>
      <c r="X111" s="10">
        <v>11870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519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 t="s">
        <v>146</v>
      </c>
      <c r="B112" s="14" t="s">
        <v>146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3250.9742222222226</v>
      </c>
    </row>
    <row r="113" spans="1:56" ht="28.5" customHeight="1" x14ac:dyDescent="0.45">
      <c r="A113" s="3">
        <v>45720</v>
      </c>
      <c r="B113" s="14" t="s">
        <v>512</v>
      </c>
      <c r="C113" s="9" t="s">
        <v>111</v>
      </c>
      <c r="D113" s="13" t="s">
        <v>494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513</v>
      </c>
      <c r="C114" s="9" t="s">
        <v>111</v>
      </c>
      <c r="D114" s="13" t="s">
        <v>495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45720</v>
      </c>
      <c r="B115" s="14" t="s">
        <v>511</v>
      </c>
      <c r="C115" s="9" t="s">
        <v>111</v>
      </c>
      <c r="D115" s="13" t="s">
        <v>496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45720</v>
      </c>
      <c r="B116" s="14" t="s">
        <v>514</v>
      </c>
      <c r="C116" s="9" t="s">
        <v>111</v>
      </c>
      <c r="D116" s="13" t="s">
        <v>499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416.92688888888887</v>
      </c>
    </row>
    <row r="117" spans="1:56" ht="28.5" customHeight="1" x14ac:dyDescent="0.45">
      <c r="A117" s="3">
        <v>45712</v>
      </c>
      <c r="B117" s="14" t="s">
        <v>456</v>
      </c>
      <c r="C117" s="9" t="s">
        <v>111</v>
      </c>
      <c r="D117" s="13" t="s">
        <v>127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416.92688888888887</v>
      </c>
    </row>
    <row r="118" spans="1:56" ht="28.5" customHeight="1" x14ac:dyDescent="0.45">
      <c r="A118" s="3">
        <v>45681</v>
      </c>
      <c r="B118" s="14" t="s">
        <v>381</v>
      </c>
      <c r="C118" s="9" t="s">
        <v>80</v>
      </c>
      <c r="D118" s="13" t="s">
        <v>378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262.82226666666674</v>
      </c>
    </row>
    <row r="119" spans="1:56" ht="28.5" customHeight="1" x14ac:dyDescent="0.45">
      <c r="A119" s="3">
        <v>45705</v>
      </c>
      <c r="B119" s="14" t="s">
        <v>428</v>
      </c>
      <c r="C119" s="9" t="s">
        <v>152</v>
      </c>
      <c r="D119" s="13" t="s">
        <v>210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855</v>
      </c>
      <c r="V119" s="10">
        <v>0</v>
      </c>
      <c r="W119" s="10">
        <v>855</v>
      </c>
      <c r="X119" s="10">
        <v>16440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453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45674</v>
      </c>
      <c r="B120" s="14" t="s">
        <v>375</v>
      </c>
      <c r="C120" s="9" t="s">
        <v>152</v>
      </c>
      <c r="D120" s="13" t="s">
        <v>365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254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452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247</v>
      </c>
      <c r="C121" s="9" t="s">
        <v>152</v>
      </c>
      <c r="D121" s="13" t="s">
        <v>161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2320</v>
      </c>
      <c r="V121" s="10">
        <v>0</v>
      </c>
      <c r="W121" s="10">
        <v>2320</v>
      </c>
      <c r="X121" s="10">
        <v>20900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250</v>
      </c>
      <c r="C122" s="9" t="s">
        <v>152</v>
      </c>
      <c r="D122" s="13" t="s">
        <v>243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45611</v>
      </c>
      <c r="B123" s="14" t="s">
        <v>249</v>
      </c>
      <c r="C123" s="9" t="s">
        <v>152</v>
      </c>
      <c r="D123" s="13" t="s">
        <v>228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206</v>
      </c>
      <c r="C124" s="9" t="s">
        <v>152</v>
      </c>
      <c r="D124" s="13" t="s">
        <v>204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45523</v>
      </c>
      <c r="B125" s="14" t="s">
        <v>206</v>
      </c>
      <c r="C125" s="9" t="s">
        <v>152</v>
      </c>
      <c r="D125" s="13" t="s">
        <v>205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45643</v>
      </c>
      <c r="B126" s="14" t="s">
        <v>288</v>
      </c>
      <c r="C126" s="9" t="s">
        <v>111</v>
      </c>
      <c r="D126" s="13" t="s">
        <v>289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3712</v>
      </c>
      <c r="W126" s="10">
        <v>288</v>
      </c>
      <c r="X126" s="10">
        <v>4300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142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291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45720</v>
      </c>
      <c r="B128" s="14" t="s">
        <v>138</v>
      </c>
      <c r="C128" s="9" t="s">
        <v>111</v>
      </c>
      <c r="D128" s="13" t="s">
        <v>339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45628</v>
      </c>
      <c r="B129" s="14" t="s">
        <v>261</v>
      </c>
      <c r="C129" s="9" t="s">
        <v>111</v>
      </c>
      <c r="D129" s="13" t="s">
        <v>262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2600</v>
      </c>
      <c r="W129" s="10">
        <v>0</v>
      </c>
      <c r="X129" s="10">
        <v>2800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45541</v>
      </c>
      <c r="B130" s="14" t="s">
        <v>212</v>
      </c>
      <c r="C130" s="9" t="s">
        <v>111</v>
      </c>
      <c r="D130" s="13" t="s">
        <v>213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219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353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45548</v>
      </c>
      <c r="B131" s="14" t="s">
        <v>216</v>
      </c>
      <c r="C131" s="9" t="s">
        <v>111</v>
      </c>
      <c r="D131" s="13" t="s">
        <v>215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45581</v>
      </c>
      <c r="B132" s="14" t="s">
        <v>223</v>
      </c>
      <c r="C132" s="9" t="s">
        <v>111</v>
      </c>
      <c r="D132" s="13" t="s">
        <v>224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428778.9748000002</v>
      </c>
      <c r="AB133" s="8">
        <v>73694.353750000009</v>
      </c>
      <c r="AC133" s="8">
        <v>355084.62105000007</v>
      </c>
      <c r="AD133" s="8">
        <v>1834.6102500000002</v>
      </c>
      <c r="AE133" s="8">
        <v>426944.36455000017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45674</v>
      </c>
      <c r="B134" s="14" t="s">
        <v>332</v>
      </c>
      <c r="C134" s="9" t="s">
        <v>132</v>
      </c>
      <c r="D134" s="13" t="s">
        <v>310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45747</v>
      </c>
      <c r="U134" s="11">
        <v>5000</v>
      </c>
      <c r="V134" s="10">
        <v>5000</v>
      </c>
      <c r="W134" s="10">
        <v>0</v>
      </c>
      <c r="X134" s="10">
        <v>5000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45694</v>
      </c>
      <c r="B135" s="14" t="s">
        <v>400</v>
      </c>
      <c r="C135" s="9" t="s">
        <v>132</v>
      </c>
      <c r="D135" s="13" t="s">
        <v>398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45747</v>
      </c>
      <c r="U135" s="11">
        <v>7800</v>
      </c>
      <c r="V135" s="10">
        <v>7800</v>
      </c>
      <c r="W135" s="10">
        <v>0</v>
      </c>
      <c r="X135" s="10">
        <v>17840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400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45747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679</v>
      </c>
      <c r="AG136" s="1" t="s">
        <v>122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45694</v>
      </c>
      <c r="B137" s="14" t="s">
        <v>400</v>
      </c>
      <c r="C137" s="9" t="s">
        <v>132</v>
      </c>
      <c r="D137" s="13">
        <v>935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45747</v>
      </c>
      <c r="U137" s="11">
        <v>8100</v>
      </c>
      <c r="V137" s="10">
        <v>8100</v>
      </c>
      <c r="W137" s="10">
        <v>0</v>
      </c>
      <c r="X137" s="10">
        <v>8000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45674</v>
      </c>
      <c r="B138" s="14" t="s">
        <v>332</v>
      </c>
      <c r="C138" s="9" t="s">
        <v>132</v>
      </c>
      <c r="D138" s="13" t="s">
        <v>372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45747</v>
      </c>
      <c r="U138" s="11">
        <v>5000</v>
      </c>
      <c r="V138" s="10">
        <v>4914</v>
      </c>
      <c r="W138" s="10">
        <v>86</v>
      </c>
      <c r="X138" s="10">
        <v>5400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332</v>
      </c>
      <c r="C139" s="9" t="s">
        <v>132</v>
      </c>
      <c r="D139" s="13" t="s">
        <v>371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45747</v>
      </c>
      <c r="U139" s="11">
        <v>2500</v>
      </c>
      <c r="V139" s="10">
        <v>2602</v>
      </c>
      <c r="W139" s="10">
        <v>0</v>
      </c>
      <c r="X139" s="10">
        <v>2700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45747</v>
      </c>
      <c r="AK139" s="3">
        <v>0</v>
      </c>
      <c r="AL139" s="3">
        <v>45738</v>
      </c>
      <c r="AM139" s="3">
        <v>45745</v>
      </c>
      <c r="AN139" s="3">
        <v>45746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332</v>
      </c>
      <c r="C140" s="9" t="s">
        <v>132</v>
      </c>
      <c r="D140" s="13" t="s">
        <v>370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45747</v>
      </c>
      <c r="U140" s="11">
        <v>2500</v>
      </c>
      <c r="V140" s="10">
        <v>2525</v>
      </c>
      <c r="W140" s="10">
        <v>0</v>
      </c>
      <c r="X140" s="10">
        <v>2750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45747</v>
      </c>
      <c r="AK140" s="3">
        <v>0</v>
      </c>
      <c r="AL140" s="3">
        <v>45738</v>
      </c>
      <c r="AM140" s="3">
        <v>45745</v>
      </c>
      <c r="AN140" s="3">
        <v>45746</v>
      </c>
      <c r="AO140" s="3">
        <v>45746</v>
      </c>
      <c r="AP140" s="3">
        <v>45742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119</v>
      </c>
      <c r="BD141" s="56">
        <v>0</v>
      </c>
    </row>
    <row r="142" spans="1:56" ht="28.5" customHeight="1" x14ac:dyDescent="0.45">
      <c r="A142" s="3">
        <v>45707</v>
      </c>
      <c r="B142" s="14" t="s">
        <v>449</v>
      </c>
      <c r="C142" s="9" t="s">
        <v>86</v>
      </c>
      <c r="D142" s="13" t="s">
        <v>440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334</v>
      </c>
      <c r="T142" s="12">
        <v>45741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0</v>
      </c>
      <c r="AF142" s="8" t="s">
        <v>301</v>
      </c>
      <c r="AG142" s="1" t="s">
        <v>126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45707</v>
      </c>
      <c r="B143" s="14" t="s">
        <v>449</v>
      </c>
      <c r="C143" s="9" t="s">
        <v>86</v>
      </c>
      <c r="D143" s="13" t="s">
        <v>441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334</v>
      </c>
      <c r="T143" s="12">
        <v>45741</v>
      </c>
      <c r="U143" s="11">
        <v>5000</v>
      </c>
      <c r="V143" s="10">
        <v>0</v>
      </c>
      <c r="W143" s="10">
        <v>5000</v>
      </c>
      <c r="X143" s="10">
        <v>5400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301</v>
      </c>
      <c r="AG143" s="1" t="s">
        <v>124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45707</v>
      </c>
      <c r="B144" s="14" t="s">
        <v>449</v>
      </c>
      <c r="C144" s="9" t="s">
        <v>86</v>
      </c>
      <c r="D144" s="13" t="s">
        <v>384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334</v>
      </c>
      <c r="T144" s="12">
        <v>45741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0</v>
      </c>
      <c r="AF144" s="8" t="s">
        <v>301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665</v>
      </c>
      <c r="C145" s="9" t="s">
        <v>86</v>
      </c>
      <c r="D145" s="13" t="s">
        <v>621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45741</v>
      </c>
      <c r="U145" s="11">
        <v>15000</v>
      </c>
      <c r="V145" s="10">
        <v>0</v>
      </c>
      <c r="W145" s="10">
        <v>15000</v>
      </c>
      <c r="X145" s="10">
        <v>5225</v>
      </c>
      <c r="Y145" s="10">
        <v>10263.75</v>
      </c>
      <c r="Z145" s="9" t="s">
        <v>82</v>
      </c>
      <c r="AA145" s="8">
        <v>11040.613237500002</v>
      </c>
      <c r="AB145" s="8">
        <v>11040.613237500002</v>
      </c>
      <c r="AC145" s="8">
        <v>0</v>
      </c>
      <c r="AD145" s="8">
        <v>0</v>
      </c>
      <c r="AE145" s="8">
        <v>0</v>
      </c>
      <c r="AF145" s="8" t="s">
        <v>245</v>
      </c>
      <c r="AG145" s="1" t="s">
        <v>123</v>
      </c>
      <c r="AH145" s="1" t="s">
        <v>74</v>
      </c>
      <c r="AI145" s="1">
        <v>2</v>
      </c>
      <c r="AJ145" s="3">
        <v>45741</v>
      </c>
      <c r="AK145" s="3">
        <v>0</v>
      </c>
      <c r="AL145" s="3">
        <v>45732</v>
      </c>
      <c r="AM145" s="3">
        <v>45739</v>
      </c>
      <c r="AN145" s="3">
        <v>45740</v>
      </c>
      <c r="AO145" s="3">
        <v>45740</v>
      </c>
      <c r="AP145" s="3">
        <v>45736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45731</v>
      </c>
      <c r="B146" s="14" t="s">
        <v>665</v>
      </c>
      <c r="C146" s="9" t="s">
        <v>86</v>
      </c>
      <c r="D146" s="13" t="s">
        <v>622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45741</v>
      </c>
      <c r="U146" s="11">
        <v>15000</v>
      </c>
      <c r="V146" s="10">
        <v>0</v>
      </c>
      <c r="W146" s="10">
        <v>15000</v>
      </c>
      <c r="X146" s="10">
        <v>15720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245</v>
      </c>
      <c r="AG146" s="1" t="s">
        <v>123</v>
      </c>
      <c r="AH146" s="1" t="s">
        <v>74</v>
      </c>
      <c r="AI146" s="1">
        <v>2</v>
      </c>
      <c r="AJ146" s="3">
        <v>45741</v>
      </c>
      <c r="AK146" s="3">
        <v>0</v>
      </c>
      <c r="AL146" s="3">
        <v>45732</v>
      </c>
      <c r="AM146" s="3">
        <v>45739</v>
      </c>
      <c r="AN146" s="3">
        <v>45740</v>
      </c>
      <c r="AO146" s="3">
        <v>45740</v>
      </c>
      <c r="AP146" s="3">
        <v>45736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45721</v>
      </c>
      <c r="B147" s="14" t="s">
        <v>520</v>
      </c>
      <c r="C147" s="9" t="s">
        <v>73</v>
      </c>
      <c r="D147" s="13" t="s">
        <v>233</v>
      </c>
      <c r="E147" s="9">
        <v>20</v>
      </c>
      <c r="F147" s="9">
        <v>32</v>
      </c>
      <c r="G147" s="9" t="s">
        <v>60</v>
      </c>
      <c r="H147" s="9">
        <v>0</v>
      </c>
      <c r="I147" s="9">
        <v>72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157</v>
      </c>
      <c r="T147" s="12">
        <v>45743</v>
      </c>
      <c r="U147" s="11">
        <v>10000</v>
      </c>
      <c r="V147" s="10">
        <v>0</v>
      </c>
      <c r="W147" s="10">
        <v>10000</v>
      </c>
      <c r="X147" s="10">
        <v>10509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45714</v>
      </c>
      <c r="B148" s="14" t="s">
        <v>468</v>
      </c>
      <c r="C148" s="9" t="s">
        <v>86</v>
      </c>
      <c r="D148" s="13" t="s">
        <v>386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334</v>
      </c>
      <c r="T148" s="12">
        <v>45743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82</v>
      </c>
      <c r="AA148" s="8">
        <v>53784.500000000007</v>
      </c>
      <c r="AB148" s="8">
        <v>53784.500000000007</v>
      </c>
      <c r="AC148" s="8">
        <v>0</v>
      </c>
      <c r="AD148" s="8">
        <v>0</v>
      </c>
      <c r="AE148" s="8">
        <v>0</v>
      </c>
      <c r="AF148" s="8" t="s">
        <v>439</v>
      </c>
      <c r="AG148" s="1" t="s">
        <v>123</v>
      </c>
      <c r="AH148" s="1" t="s">
        <v>74</v>
      </c>
      <c r="AI148" s="1">
        <v>2</v>
      </c>
      <c r="AJ148" s="3">
        <v>45743</v>
      </c>
      <c r="AK148" s="3">
        <v>0</v>
      </c>
      <c r="AL148" s="3">
        <v>45734</v>
      </c>
      <c r="AM148" s="3">
        <v>45741</v>
      </c>
      <c r="AN148" s="3">
        <v>45742</v>
      </c>
      <c r="AO148" s="3">
        <v>45742</v>
      </c>
      <c r="AP148" s="3">
        <v>45738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598</v>
      </c>
      <c r="C149" s="9" t="s">
        <v>86</v>
      </c>
      <c r="D149" s="13" t="s">
        <v>327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45744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17183</v>
      </c>
      <c r="AC149" s="8">
        <v>4330.8000000000029</v>
      </c>
      <c r="AD149" s="8">
        <v>0</v>
      </c>
      <c r="AE149" s="8">
        <v>0</v>
      </c>
      <c r="AF149" s="8" t="s">
        <v>443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331.06560000000019</v>
      </c>
    </row>
    <row r="150" spans="1:56" ht="28.5" customHeight="1" x14ac:dyDescent="0.45">
      <c r="A150" s="3">
        <v>45720</v>
      </c>
      <c r="B150" s="14" t="s">
        <v>515</v>
      </c>
      <c r="C150" s="9" t="s">
        <v>86</v>
      </c>
      <c r="D150" s="13" t="s">
        <v>410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45744</v>
      </c>
      <c r="U150" s="11">
        <v>25000</v>
      </c>
      <c r="V150" s="10">
        <v>0</v>
      </c>
      <c r="W150" s="10">
        <v>25000</v>
      </c>
      <c r="X150" s="10">
        <v>0</v>
      </c>
      <c r="Y150" s="10">
        <v>26250</v>
      </c>
      <c r="Z150" s="9" t="s">
        <v>82</v>
      </c>
      <c r="AA150" s="8">
        <v>26892.250000000004</v>
      </c>
      <c r="AB150" s="8">
        <v>0</v>
      </c>
      <c r="AC150" s="8">
        <v>26892.250000000004</v>
      </c>
      <c r="AD150" s="8">
        <v>0</v>
      </c>
      <c r="AE150" s="8">
        <v>0</v>
      </c>
      <c r="AF150" s="8" t="s">
        <v>439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2055.7631111111114</v>
      </c>
    </row>
    <row r="151" spans="1:56" ht="28.5" customHeight="1" x14ac:dyDescent="0.45">
      <c r="A151" s="3">
        <v>45721</v>
      </c>
      <c r="B151" s="14" t="s">
        <v>531</v>
      </c>
      <c r="C151" s="9" t="s">
        <v>152</v>
      </c>
      <c r="D151" s="13" t="s">
        <v>500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45744</v>
      </c>
      <c r="U151" s="11">
        <v>10503</v>
      </c>
      <c r="V151" s="10">
        <v>0</v>
      </c>
      <c r="W151" s="10">
        <v>10503</v>
      </c>
      <c r="X151" s="10">
        <v>0</v>
      </c>
      <c r="Y151" s="10">
        <v>11028.15</v>
      </c>
      <c r="Z151" s="9" t="s">
        <v>82</v>
      </c>
      <c r="AA151" s="8">
        <v>11004.518250000001</v>
      </c>
      <c r="AB151" s="8">
        <v>0</v>
      </c>
      <c r="AC151" s="8">
        <v>11004.518250000001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841.23428400000012</v>
      </c>
    </row>
    <row r="152" spans="1:56" ht="28.5" customHeight="1" x14ac:dyDescent="0.45">
      <c r="A152" s="3">
        <v>45724</v>
      </c>
      <c r="B152" s="14" t="s">
        <v>599</v>
      </c>
      <c r="C152" s="9" t="s">
        <v>86</v>
      </c>
      <c r="D152" s="13" t="s">
        <v>535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45744</v>
      </c>
      <c r="U152" s="11">
        <v>7000</v>
      </c>
      <c r="V152" s="10">
        <v>0</v>
      </c>
      <c r="W152" s="10">
        <v>7000</v>
      </c>
      <c r="X152" s="10">
        <v>0</v>
      </c>
      <c r="Y152" s="10">
        <v>7350</v>
      </c>
      <c r="Z152" s="9" t="s">
        <v>82</v>
      </c>
      <c r="AA152" s="8">
        <v>7529.8300000000008</v>
      </c>
      <c r="AB152" s="8">
        <v>0</v>
      </c>
      <c r="AC152" s="8">
        <v>7529.8300000000008</v>
      </c>
      <c r="AD152" s="8">
        <v>0</v>
      </c>
      <c r="AE152" s="8">
        <v>0</v>
      </c>
      <c r="AF152" s="8" t="s">
        <v>443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575.61367111111122</v>
      </c>
    </row>
    <row r="153" spans="1:56" ht="28.5" customHeight="1" x14ac:dyDescent="0.45">
      <c r="A153" s="3">
        <v>45724</v>
      </c>
      <c r="B153" s="14" t="s">
        <v>599</v>
      </c>
      <c r="C153" s="9" t="s">
        <v>86</v>
      </c>
      <c r="D153" s="13" t="s">
        <v>536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234</v>
      </c>
      <c r="T153" s="12">
        <v>45744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443</v>
      </c>
      <c r="AG153" s="1" t="s">
        <v>124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45721</v>
      </c>
      <c r="B154" s="14" t="s">
        <v>531</v>
      </c>
      <c r="C154" s="9" t="s">
        <v>152</v>
      </c>
      <c r="D154" s="13" t="s">
        <v>500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45744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10477.5</v>
      </c>
      <c r="AB154" s="8">
        <v>0</v>
      </c>
      <c r="AC154" s="8">
        <v>10477.5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45744</v>
      </c>
      <c r="AK154" s="3">
        <v>0</v>
      </c>
      <c r="AL154" s="3">
        <v>45735</v>
      </c>
      <c r="AM154" s="3">
        <v>45742</v>
      </c>
      <c r="AN154" s="3">
        <v>45743</v>
      </c>
      <c r="AO154" s="3">
        <v>45743</v>
      </c>
      <c r="AP154" s="3">
        <v>45739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800.9466666666666</v>
      </c>
    </row>
    <row r="155" spans="1:56" ht="28.5" customHeight="1" x14ac:dyDescent="0.45">
      <c r="A155" s="3">
        <v>45721</v>
      </c>
      <c r="B155" s="14" t="s">
        <v>529</v>
      </c>
      <c r="C155" s="9" t="s">
        <v>152</v>
      </c>
      <c r="D155" s="13" t="s">
        <v>296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10080</v>
      </c>
      <c r="V155" s="10">
        <v>0</v>
      </c>
      <c r="W155" s="10">
        <v>10080</v>
      </c>
      <c r="X155" s="10">
        <v>0</v>
      </c>
      <c r="Y155" s="10">
        <v>10584</v>
      </c>
      <c r="Z155" s="9" t="s">
        <v>82</v>
      </c>
      <c r="AA155" s="8">
        <v>10561.320000000002</v>
      </c>
      <c r="AB155" s="8">
        <v>0</v>
      </c>
      <c r="AC155" s="8">
        <v>10561.320000000002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807.35424000000012</v>
      </c>
    </row>
    <row r="156" spans="1:56" ht="28.5" customHeight="1" x14ac:dyDescent="0.45">
      <c r="A156" s="3">
        <v>45721</v>
      </c>
      <c r="B156" s="14" t="s">
        <v>530</v>
      </c>
      <c r="C156" s="9" t="s">
        <v>152</v>
      </c>
      <c r="D156" s="13" t="s">
        <v>292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45747</v>
      </c>
      <c r="U156" s="11">
        <v>10080</v>
      </c>
      <c r="V156" s="10">
        <v>0</v>
      </c>
      <c r="W156" s="10">
        <v>10080</v>
      </c>
      <c r="X156" s="10">
        <v>10900</v>
      </c>
      <c r="Y156" s="10">
        <v>0</v>
      </c>
      <c r="Z156" s="9" t="s">
        <v>82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45724</v>
      </c>
      <c r="B157" s="14" t="s">
        <v>600</v>
      </c>
      <c r="C157" s="9" t="s">
        <v>86</v>
      </c>
      <c r="D157" s="13" t="s">
        <v>537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443</v>
      </c>
      <c r="AG157" s="1" t="s">
        <v>123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45724</v>
      </c>
      <c r="B158" s="14" t="s">
        <v>600</v>
      </c>
      <c r="C158" s="9" t="s">
        <v>86</v>
      </c>
      <c r="D158" s="13" t="s">
        <v>271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45747</v>
      </c>
      <c r="U158" s="11">
        <v>15000</v>
      </c>
      <c r="V158" s="10">
        <v>0</v>
      </c>
      <c r="W158" s="10">
        <v>15000</v>
      </c>
      <c r="X158" s="10">
        <v>0</v>
      </c>
      <c r="Y158" s="10">
        <v>15750</v>
      </c>
      <c r="Z158" s="9" t="s">
        <v>82</v>
      </c>
      <c r="AA158" s="8">
        <v>16135.350000000002</v>
      </c>
      <c r="AB158" s="8">
        <v>0</v>
      </c>
      <c r="AC158" s="8">
        <v>16135.350000000002</v>
      </c>
      <c r="AD158" s="8">
        <v>0</v>
      </c>
      <c r="AE158" s="8">
        <v>0</v>
      </c>
      <c r="AF158" s="8" t="s">
        <v>443</v>
      </c>
      <c r="AG158" s="1" t="s">
        <v>123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1233.4578666666669</v>
      </c>
    </row>
    <row r="159" spans="1:56" ht="28.5" customHeight="1" x14ac:dyDescent="0.45">
      <c r="A159" s="3">
        <v>45724</v>
      </c>
      <c r="B159" s="14" t="s">
        <v>600</v>
      </c>
      <c r="C159" s="9" t="s">
        <v>86</v>
      </c>
      <c r="D159" s="13" t="s">
        <v>538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45747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443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601</v>
      </c>
      <c r="C160" s="9" t="s">
        <v>86</v>
      </c>
      <c r="D160" s="13" t="s">
        <v>270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45747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443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45722</v>
      </c>
      <c r="B161" s="14" t="s">
        <v>539</v>
      </c>
      <c r="C161" s="9" t="s">
        <v>86</v>
      </c>
      <c r="D161" s="13" t="s">
        <v>326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45747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443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45723</v>
      </c>
      <c r="B162" s="14" t="s">
        <v>561</v>
      </c>
      <c r="C162" s="9" t="s">
        <v>86</v>
      </c>
      <c r="D162" s="13" t="s">
        <v>442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45747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443</v>
      </c>
      <c r="AG162" s="1" t="s">
        <v>123</v>
      </c>
      <c r="AH162" s="1" t="s">
        <v>74</v>
      </c>
      <c r="AI162" s="1">
        <v>2</v>
      </c>
      <c r="AJ162" s="3">
        <v>45747</v>
      </c>
      <c r="AK162" s="3">
        <v>0</v>
      </c>
      <c r="AL162" s="3">
        <v>45738</v>
      </c>
      <c r="AM162" s="3">
        <v>45745</v>
      </c>
      <c r="AN162" s="3">
        <v>45746</v>
      </c>
      <c r="AO162" s="3">
        <v>45746</v>
      </c>
      <c r="AP162" s="3">
        <v>45742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45724</v>
      </c>
      <c r="B163" s="14" t="s">
        <v>602</v>
      </c>
      <c r="C163" s="9" t="s">
        <v>86</v>
      </c>
      <c r="D163" s="13" t="s">
        <v>333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334</v>
      </c>
      <c r="T163" s="12">
        <v>45748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301</v>
      </c>
      <c r="AG163" s="1" t="s">
        <v>123</v>
      </c>
      <c r="AH163" s="1" t="s">
        <v>74</v>
      </c>
      <c r="AI163" s="1">
        <v>2</v>
      </c>
      <c r="AJ163" s="3">
        <v>45748</v>
      </c>
      <c r="AK163" s="3">
        <v>0</v>
      </c>
      <c r="AL163" s="3">
        <v>45739</v>
      </c>
      <c r="AM163" s="3">
        <v>45746</v>
      </c>
      <c r="AN163" s="3">
        <v>45747</v>
      </c>
      <c r="AO163" s="3">
        <v>45747</v>
      </c>
      <c r="AP163" s="3">
        <v>45743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45731</v>
      </c>
      <c r="B164" s="14" t="s">
        <v>666</v>
      </c>
      <c r="C164" s="9" t="s">
        <v>86</v>
      </c>
      <c r="D164" s="13" t="s">
        <v>624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45749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245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667</v>
      </c>
      <c r="C165" s="9" t="s">
        <v>86</v>
      </c>
      <c r="D165" s="13" t="s">
        <v>628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45749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245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667</v>
      </c>
      <c r="C166" s="9" t="s">
        <v>86</v>
      </c>
      <c r="D166" s="13" t="s">
        <v>629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245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668</v>
      </c>
      <c r="C167" s="9" t="s">
        <v>86</v>
      </c>
      <c r="D167" s="13" t="s">
        <v>630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45749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245</v>
      </c>
      <c r="AG167" s="1" t="s">
        <v>123</v>
      </c>
      <c r="AH167" s="1" t="s">
        <v>74</v>
      </c>
      <c r="AI167" s="1">
        <v>2</v>
      </c>
      <c r="AJ167" s="3">
        <v>45749</v>
      </c>
      <c r="AK167" s="3">
        <v>0</v>
      </c>
      <c r="AL167" s="3">
        <v>45740</v>
      </c>
      <c r="AM167" s="3">
        <v>45747</v>
      </c>
      <c r="AN167" s="3">
        <v>45748</v>
      </c>
      <c r="AO167" s="3">
        <v>45748</v>
      </c>
      <c r="AP167" s="3">
        <v>45744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45724</v>
      </c>
      <c r="B168" s="14" t="s">
        <v>602</v>
      </c>
      <c r="C168" s="9" t="s">
        <v>86</v>
      </c>
      <c r="D168" s="13" t="s">
        <v>536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334</v>
      </c>
      <c r="T168" s="12">
        <v>45750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 t="s">
        <v>301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822.3052444444445</v>
      </c>
    </row>
    <row r="169" spans="1:56" ht="28.5" customHeight="1" x14ac:dyDescent="0.45">
      <c r="A169" s="3">
        <v>45722</v>
      </c>
      <c r="B169" s="14" t="s">
        <v>540</v>
      </c>
      <c r="C169" s="9" t="s">
        <v>86</v>
      </c>
      <c r="D169" s="13" t="s">
        <v>326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234</v>
      </c>
      <c r="T169" s="12">
        <v>45750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443</v>
      </c>
      <c r="AG169" s="1" t="s">
        <v>123</v>
      </c>
      <c r="AH169" s="1" t="s">
        <v>74</v>
      </c>
      <c r="AI169" s="1">
        <v>2</v>
      </c>
      <c r="AJ169" s="3">
        <v>45750</v>
      </c>
      <c r="AK169" s="3">
        <v>0</v>
      </c>
      <c r="AL169" s="3">
        <v>45741</v>
      </c>
      <c r="AM169" s="3">
        <v>45748</v>
      </c>
      <c r="AN169" s="3">
        <v>45749</v>
      </c>
      <c r="AO169" s="3">
        <v>45749</v>
      </c>
      <c r="AP169" s="3">
        <v>45745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3289.220977777778</v>
      </c>
    </row>
    <row r="170" spans="1:56" ht="28.5" customHeight="1" x14ac:dyDescent="0.45">
      <c r="A170" s="3">
        <v>45731</v>
      </c>
      <c r="B170" s="14" t="s">
        <v>669</v>
      </c>
      <c r="C170" s="9" t="s">
        <v>86</v>
      </c>
      <c r="D170" s="13" t="s">
        <v>626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234</v>
      </c>
      <c r="T170" s="12">
        <v>45751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245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670</v>
      </c>
      <c r="C171" s="9" t="s">
        <v>86</v>
      </c>
      <c r="D171" s="13" t="s">
        <v>632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45751</v>
      </c>
      <c r="U171" s="11">
        <v>15000</v>
      </c>
      <c r="V171" s="10">
        <v>0</v>
      </c>
      <c r="W171" s="10">
        <v>15000</v>
      </c>
      <c r="X171" s="10">
        <v>0</v>
      </c>
      <c r="Y171" s="10">
        <v>15750</v>
      </c>
      <c r="Z171" s="9" t="s">
        <v>82</v>
      </c>
      <c r="AA171" s="8">
        <v>16135.350000000002</v>
      </c>
      <c r="AB171" s="8">
        <v>0</v>
      </c>
      <c r="AC171" s="8">
        <v>16135.350000000002</v>
      </c>
      <c r="AD171" s="8">
        <v>0</v>
      </c>
      <c r="AE171" s="8">
        <v>0</v>
      </c>
      <c r="AF171" s="8" t="s">
        <v>245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1233.4578666666669</v>
      </c>
    </row>
    <row r="172" spans="1:56" ht="28.5" customHeight="1" x14ac:dyDescent="0.45">
      <c r="A172" s="3">
        <v>45731</v>
      </c>
      <c r="B172" s="14" t="s">
        <v>671</v>
      </c>
      <c r="C172" s="9" t="s">
        <v>86</v>
      </c>
      <c r="D172" s="13" t="s">
        <v>634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245</v>
      </c>
      <c r="AG172" s="1" t="s">
        <v>123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603</v>
      </c>
      <c r="C173" s="9" t="s">
        <v>86</v>
      </c>
      <c r="D173" s="13" t="s">
        <v>472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443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45724</v>
      </c>
      <c r="B174" s="14" t="s">
        <v>603</v>
      </c>
      <c r="C174" s="9" t="s">
        <v>86</v>
      </c>
      <c r="D174" s="13" t="s">
        <v>541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443</v>
      </c>
      <c r="AG174" s="1" t="s">
        <v>123</v>
      </c>
      <c r="AH174" s="1" t="s">
        <v>74</v>
      </c>
      <c r="AI174" s="1">
        <v>2</v>
      </c>
      <c r="AJ174" s="3">
        <v>45751</v>
      </c>
      <c r="AK174" s="3">
        <v>0</v>
      </c>
      <c r="AL174" s="3">
        <v>45742</v>
      </c>
      <c r="AM174" s="3">
        <v>45749</v>
      </c>
      <c r="AN174" s="3">
        <v>45750</v>
      </c>
      <c r="AO174" s="3">
        <v>45750</v>
      </c>
      <c r="AP174" s="3">
        <v>45746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45722</v>
      </c>
      <c r="B175" s="14" t="s">
        <v>542</v>
      </c>
      <c r="C175" s="9" t="s">
        <v>86</v>
      </c>
      <c r="D175" s="13" t="s">
        <v>521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45754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0</v>
      </c>
      <c r="AF175" s="8" t="s">
        <v>443</v>
      </c>
      <c r="AG175" s="1" t="s">
        <v>123</v>
      </c>
      <c r="AH175" s="1" t="s">
        <v>74</v>
      </c>
      <c r="AI175" s="1">
        <v>2</v>
      </c>
      <c r="AJ175" s="3">
        <v>45754</v>
      </c>
      <c r="AK175" s="3">
        <v>0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1644.610488888889</v>
      </c>
    </row>
    <row r="176" spans="1:56" ht="28.5" customHeight="1" x14ac:dyDescent="0.45">
      <c r="A176" s="3">
        <v>45737</v>
      </c>
      <c r="B176" s="14" t="s">
        <v>704</v>
      </c>
      <c r="C176" s="9" t="s">
        <v>73</v>
      </c>
      <c r="D176" s="13" t="s">
        <v>233</v>
      </c>
      <c r="E176" s="9">
        <v>20</v>
      </c>
      <c r="F176" s="9">
        <v>32</v>
      </c>
      <c r="G176" s="9" t="s">
        <v>60</v>
      </c>
      <c r="H176" s="9">
        <v>0</v>
      </c>
      <c r="I176" s="9">
        <v>72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157</v>
      </c>
      <c r="T176" s="12">
        <v>45752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4679.9500000000007</v>
      </c>
      <c r="AB176" s="8">
        <v>4679.9500000000007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45752</v>
      </c>
      <c r="AK176" s="3">
        <v>0</v>
      </c>
      <c r="AL176" s="3">
        <v>45743</v>
      </c>
      <c r="AM176" s="3">
        <v>45750</v>
      </c>
      <c r="AN176" s="3">
        <v>45751</v>
      </c>
      <c r="AO176" s="3">
        <v>45751</v>
      </c>
      <c r="AP176" s="3">
        <v>45747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45">
      <c r="A177" s="3">
        <v>45724</v>
      </c>
      <c r="B177" s="14" t="s">
        <v>604</v>
      </c>
      <c r="C177" s="9" t="s">
        <v>86</v>
      </c>
      <c r="D177" s="13" t="s">
        <v>333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334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301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604</v>
      </c>
      <c r="C178" s="9" t="s">
        <v>86</v>
      </c>
      <c r="D178" s="13" t="s">
        <v>411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334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301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670</v>
      </c>
      <c r="C179" s="9" t="s">
        <v>86</v>
      </c>
      <c r="D179" s="13" t="s">
        <v>631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245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605</v>
      </c>
      <c r="C180" s="9" t="s">
        <v>86</v>
      </c>
      <c r="D180" s="13" t="s">
        <v>536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443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543</v>
      </c>
      <c r="C181" s="9" t="s">
        <v>86</v>
      </c>
      <c r="D181" s="13" t="s">
        <v>326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443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562</v>
      </c>
      <c r="C182" s="9" t="s">
        <v>86</v>
      </c>
      <c r="D182" s="13" t="s">
        <v>442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443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606</v>
      </c>
      <c r="C183" s="9" t="s">
        <v>86</v>
      </c>
      <c r="D183" s="13" t="s">
        <v>333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334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301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607</v>
      </c>
      <c r="C184" s="9" t="s">
        <v>86</v>
      </c>
      <c r="D184" s="13" t="s">
        <v>608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245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668</v>
      </c>
      <c r="C185" s="9" t="s">
        <v>86</v>
      </c>
      <c r="D185" s="13" t="s">
        <v>629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245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611</v>
      </c>
      <c r="C186" s="9" t="s">
        <v>86</v>
      </c>
      <c r="D186" s="13" t="s">
        <v>333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334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301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611</v>
      </c>
      <c r="C187" s="9" t="s">
        <v>86</v>
      </c>
      <c r="D187" s="13" t="s">
        <v>536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334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301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666</v>
      </c>
      <c r="C188" s="9" t="s">
        <v>86</v>
      </c>
      <c r="D188" s="13" t="s">
        <v>622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245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705</v>
      </c>
      <c r="C189" s="9" t="s">
        <v>86</v>
      </c>
      <c r="D189" s="13" t="s">
        <v>316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317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705</v>
      </c>
      <c r="C190" s="9" t="s">
        <v>86</v>
      </c>
      <c r="D190" s="13" t="s">
        <v>319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317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706</v>
      </c>
      <c r="C191" s="9" t="s">
        <v>86</v>
      </c>
      <c r="D191" s="13" t="s">
        <v>656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317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707</v>
      </c>
      <c r="C192" s="9" t="s">
        <v>86</v>
      </c>
      <c r="D192" s="13" t="s">
        <v>409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439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672</v>
      </c>
      <c r="C195" s="9" t="s">
        <v>86</v>
      </c>
      <c r="D195" s="13" t="s">
        <v>621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245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673</v>
      </c>
      <c r="C196" s="9" t="s">
        <v>86</v>
      </c>
      <c r="D196" s="13" t="s">
        <v>626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245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674</v>
      </c>
      <c r="C197" s="9" t="s">
        <v>86</v>
      </c>
      <c r="D197" s="13" t="s">
        <v>632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245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673</v>
      </c>
      <c r="C198" s="9" t="s">
        <v>86</v>
      </c>
      <c r="D198" s="13" t="s">
        <v>627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245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674</v>
      </c>
      <c r="C199" s="9" t="s">
        <v>86</v>
      </c>
      <c r="D199" s="13" t="s">
        <v>633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245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669</v>
      </c>
      <c r="C200" s="9" t="s">
        <v>86</v>
      </c>
      <c r="D200" s="13" t="s">
        <v>625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245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672</v>
      </c>
      <c r="C201" s="9" t="s">
        <v>86</v>
      </c>
      <c r="D201" s="13" t="s">
        <v>623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234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245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609</v>
      </c>
      <c r="C202" s="9" t="s">
        <v>86</v>
      </c>
      <c r="D202" s="13" t="s">
        <v>610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245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609</v>
      </c>
      <c r="C203" s="9" t="s">
        <v>86</v>
      </c>
      <c r="D203" s="13" t="s">
        <v>252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245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1104999.5314874996</v>
      </c>
      <c r="AB204" s="8">
        <v>102823.4132375</v>
      </c>
      <c r="AC204" s="8">
        <v>1002176.1182500002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275</v>
      </c>
      <c r="D205" s="13" t="s">
        <v>277</v>
      </c>
      <c r="E205" s="9">
        <v>21</v>
      </c>
      <c r="F205" s="9">
        <v>34</v>
      </c>
      <c r="G205" s="9" t="s">
        <v>60</v>
      </c>
      <c r="H205" s="9">
        <v>0</v>
      </c>
      <c r="I205" s="9">
        <v>60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36</v>
      </c>
      <c r="O205" s="9">
        <v>40</v>
      </c>
      <c r="P205" s="10">
        <v>195.39367372799995</v>
      </c>
      <c r="Q205" s="10">
        <v>0</v>
      </c>
      <c r="R205" s="10">
        <v>195.39367372799995</v>
      </c>
      <c r="S205" s="9" t="s">
        <v>67</v>
      </c>
      <c r="T205" s="12">
        <v>45777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140</v>
      </c>
      <c r="AA205" s="8">
        <v>9918.7000000000007</v>
      </c>
      <c r="AB205" s="8">
        <v>0</v>
      </c>
      <c r="AC205" s="8">
        <v>9918.7000000000007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676.95127500000001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196</v>
      </c>
      <c r="D206" s="13" t="s">
        <v>59</v>
      </c>
      <c r="E206" s="9">
        <v>21</v>
      </c>
      <c r="F206" s="9">
        <v>38</v>
      </c>
      <c r="G206" s="9" t="s">
        <v>60</v>
      </c>
      <c r="H206" s="9">
        <v>0</v>
      </c>
      <c r="I206" s="9">
        <v>69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41</v>
      </c>
      <c r="O206" s="9">
        <v>40</v>
      </c>
      <c r="P206" s="10">
        <v>445.06336793599996</v>
      </c>
      <c r="Q206" s="10">
        <v>0</v>
      </c>
      <c r="R206" s="10">
        <v>445.06336793599996</v>
      </c>
      <c r="S206" s="9" t="s">
        <v>71</v>
      </c>
      <c r="T206" s="12">
        <v>45777</v>
      </c>
      <c r="U206" s="11">
        <v>20000</v>
      </c>
      <c r="V206" s="10">
        <v>0</v>
      </c>
      <c r="W206" s="10">
        <v>20000</v>
      </c>
      <c r="X206" s="10">
        <v>0</v>
      </c>
      <c r="Y206" s="10">
        <v>0</v>
      </c>
      <c r="Z206" s="9" t="s">
        <v>140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77</v>
      </c>
      <c r="AI206" s="1">
        <v>3</v>
      </c>
      <c r="AJ206" s="3">
        <v>45777</v>
      </c>
      <c r="AK206" s="3">
        <v>0</v>
      </c>
      <c r="AL206" s="3">
        <v>0</v>
      </c>
      <c r="AM206" s="3">
        <v>0</v>
      </c>
      <c r="AN206" s="3">
        <v>0</v>
      </c>
      <c r="AO206" s="3">
        <v>45774</v>
      </c>
      <c r="AP206" s="3">
        <v>45772</v>
      </c>
      <c r="AQ206" s="3">
        <v>45775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1506.4549499999996</v>
      </c>
    </row>
    <row r="207" spans="1:56" ht="28.5" customHeight="1" x14ac:dyDescent="0.45">
      <c r="A207" s="3" t="s">
        <v>146</v>
      </c>
      <c r="B207" s="14" t="s">
        <v>146</v>
      </c>
      <c r="C207" s="9" t="s">
        <v>196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2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67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140</v>
      </c>
      <c r="AA208" s="8">
        <v>54063.899999999994</v>
      </c>
      <c r="AB208" s="8">
        <v>0</v>
      </c>
      <c r="AC208" s="8">
        <v>54063.899999999994</v>
      </c>
      <c r="AD208" s="8">
        <v>0</v>
      </c>
      <c r="AE208" s="8">
        <v>0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8.5" customHeight="1" x14ac:dyDescent="0.45">
      <c r="A209" s="3">
        <v>45727</v>
      </c>
      <c r="B209" s="14" t="s">
        <v>612</v>
      </c>
      <c r="C209" s="9" t="s">
        <v>115</v>
      </c>
      <c r="D209" s="13" t="s">
        <v>564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45743</v>
      </c>
      <c r="U209" s="11">
        <v>5000</v>
      </c>
      <c r="V209" s="10">
        <v>4983</v>
      </c>
      <c r="W209" s="10">
        <v>17</v>
      </c>
      <c r="X209" s="10">
        <v>21150</v>
      </c>
      <c r="Y209" s="10">
        <v>0</v>
      </c>
      <c r="Z209" s="9" t="s">
        <v>128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68</v>
      </c>
      <c r="AI209" s="1">
        <v>4</v>
      </c>
      <c r="AJ209" s="3">
        <v>45743</v>
      </c>
      <c r="AK209" s="3">
        <v>45739</v>
      </c>
      <c r="AL209" s="3">
        <v>45733</v>
      </c>
      <c r="AM209" s="3">
        <v>45740</v>
      </c>
      <c r="AN209" s="3">
        <v>45741</v>
      </c>
      <c r="AO209" s="3">
        <v>45741</v>
      </c>
      <c r="AP209" s="3">
        <v>45738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45727</v>
      </c>
      <c r="B210" s="14" t="s">
        <v>612</v>
      </c>
      <c r="C210" s="9" t="s">
        <v>115</v>
      </c>
      <c r="D210" s="13" t="s">
        <v>264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30000</v>
      </c>
      <c r="V210" s="10">
        <v>25000</v>
      </c>
      <c r="W210" s="10">
        <v>5000</v>
      </c>
      <c r="X210" s="10">
        <v>30700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590</v>
      </c>
      <c r="C211" s="9" t="s">
        <v>115</v>
      </c>
      <c r="D211" s="13" t="s">
        <v>299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5000</v>
      </c>
      <c r="V211" s="10">
        <v>0</v>
      </c>
      <c r="W211" s="10">
        <v>5000</v>
      </c>
      <c r="X211" s="10">
        <v>5400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590</v>
      </c>
      <c r="C212" s="9" t="s">
        <v>115</v>
      </c>
      <c r="D212" s="13" t="s">
        <v>565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15000</v>
      </c>
      <c r="V212" s="10">
        <v>0</v>
      </c>
      <c r="W212" s="10">
        <v>15000</v>
      </c>
      <c r="X212" s="10">
        <v>16000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45734</v>
      </c>
      <c r="B213" s="14" t="s">
        <v>657</v>
      </c>
      <c r="C213" s="9" t="s">
        <v>115</v>
      </c>
      <c r="D213" s="13" t="s">
        <v>59</v>
      </c>
      <c r="E213" s="9">
        <v>21</v>
      </c>
      <c r="F213" s="9">
        <v>37</v>
      </c>
      <c r="G213" s="9" t="s">
        <v>60</v>
      </c>
      <c r="H213" s="9" t="s">
        <v>76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20000</v>
      </c>
      <c r="V213" s="10">
        <v>0</v>
      </c>
      <c r="W213" s="10">
        <v>20000</v>
      </c>
      <c r="X213" s="10">
        <v>0</v>
      </c>
      <c r="Y213" s="10">
        <v>0</v>
      </c>
      <c r="Z213" s="9" t="s">
        <v>128</v>
      </c>
      <c r="AA213" s="8">
        <v>21513.800000000003</v>
      </c>
      <c r="AB213" s="8">
        <v>21513.800000000003</v>
      </c>
      <c r="AC213" s="8">
        <v>0</v>
      </c>
      <c r="AD213" s="8">
        <v>21513.800000000003</v>
      </c>
      <c r="AE213" s="8">
        <v>0</v>
      </c>
      <c r="AF213" s="8">
        <v>0</v>
      </c>
      <c r="AG213" s="1" t="s">
        <v>122</v>
      </c>
      <c r="AH213" s="1" t="s">
        <v>164</v>
      </c>
      <c r="AI213" s="1">
        <v>2</v>
      </c>
      <c r="AJ213" s="3">
        <v>45743</v>
      </c>
      <c r="AK213" s="3">
        <v>45741</v>
      </c>
      <c r="AL213" s="3">
        <v>0</v>
      </c>
      <c r="AM213" s="3">
        <v>0</v>
      </c>
      <c r="AN213" s="3">
        <v>0</v>
      </c>
      <c r="AO213" s="3">
        <v>45742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45736</v>
      </c>
      <c r="B214" s="14" t="s">
        <v>708</v>
      </c>
      <c r="C214" s="9" t="s">
        <v>80</v>
      </c>
      <c r="D214" s="13" t="s">
        <v>376</v>
      </c>
      <c r="E214" s="9">
        <v>21</v>
      </c>
      <c r="F214" s="9">
        <v>40</v>
      </c>
      <c r="G214" s="9" t="s">
        <v>60</v>
      </c>
      <c r="H214" s="9" t="s">
        <v>76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45747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128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45747</v>
      </c>
      <c r="AK214" s="3">
        <v>45743</v>
      </c>
      <c r="AL214" s="3">
        <v>45737</v>
      </c>
      <c r="AM214" s="3">
        <v>45744</v>
      </c>
      <c r="AN214" s="3">
        <v>45745</v>
      </c>
      <c r="AO214" s="3">
        <v>45745</v>
      </c>
      <c r="AP214" s="3">
        <v>45742</v>
      </c>
      <c r="AQ214" s="3">
        <v>45746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709</v>
      </c>
      <c r="C215" s="9" t="s">
        <v>80</v>
      </c>
      <c r="D215" s="13" t="s">
        <v>681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45693</v>
      </c>
      <c r="B216" s="14" t="s">
        <v>406</v>
      </c>
      <c r="C216" s="9" t="s">
        <v>111</v>
      </c>
      <c r="D216" s="13" t="s">
        <v>193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0.43312264343039991</v>
      </c>
      <c r="Q216" s="10">
        <v>0</v>
      </c>
      <c r="R216" s="10">
        <v>0.43312264343039991</v>
      </c>
      <c r="S216" s="9" t="s">
        <v>67</v>
      </c>
      <c r="T216" s="12">
        <v>45754</v>
      </c>
      <c r="U216" s="11">
        <v>5000</v>
      </c>
      <c r="V216" s="10">
        <v>4981</v>
      </c>
      <c r="W216" s="10">
        <v>19</v>
      </c>
      <c r="X216" s="10">
        <v>5398</v>
      </c>
      <c r="Y216" s="10">
        <v>0</v>
      </c>
      <c r="Z216" s="9" t="s">
        <v>128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45754</v>
      </c>
      <c r="AK216" s="3">
        <v>45750</v>
      </c>
      <c r="AL216" s="3">
        <v>45744</v>
      </c>
      <c r="AM216" s="3">
        <v>45751</v>
      </c>
      <c r="AN216" s="3">
        <v>45752</v>
      </c>
      <c r="AO216" s="3">
        <v>45752</v>
      </c>
      <c r="AP216" s="3">
        <v>45749</v>
      </c>
      <c r="AQ216" s="3">
        <v>45753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 t="s">
        <v>146</v>
      </c>
      <c r="B217" s="14" t="s">
        <v>146</v>
      </c>
      <c r="C217" s="9" t="s">
        <v>115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45777</v>
      </c>
      <c r="U217" s="11">
        <v>40000</v>
      </c>
      <c r="V217" s="10">
        <v>0</v>
      </c>
      <c r="W217" s="10">
        <v>40000</v>
      </c>
      <c r="X217" s="10">
        <v>0</v>
      </c>
      <c r="Y217" s="10">
        <v>42000</v>
      </c>
      <c r="Z217" s="9" t="s">
        <v>128</v>
      </c>
      <c r="AA217" s="8">
        <v>43027.600000000006</v>
      </c>
      <c r="AB217" s="8">
        <v>43027.600000000006</v>
      </c>
      <c r="AC217" s="8">
        <v>0</v>
      </c>
      <c r="AD217" s="8">
        <v>43027.600000000006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208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651.31224575999988</v>
      </c>
      <c r="Q218" s="10">
        <v>0</v>
      </c>
      <c r="R218" s="10">
        <v>651.31224575999988</v>
      </c>
      <c r="S218" s="9" t="s">
        <v>114</v>
      </c>
      <c r="T218" s="12">
        <v>45777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128</v>
      </c>
      <c r="AA218" s="8">
        <v>32270.700000000004</v>
      </c>
      <c r="AB218" s="8">
        <v>32270.700000000004</v>
      </c>
      <c r="AC218" s="8">
        <v>0</v>
      </c>
      <c r="AD218" s="8">
        <v>32270.700000000004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45776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355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114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128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160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128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21513.800000000003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1547.1290706666666</v>
      </c>
    </row>
    <row r="221" spans="1:56" ht="28.5" customHeight="1" x14ac:dyDescent="0.45">
      <c r="A221" s="3" t="s">
        <v>146</v>
      </c>
      <c r="B221" s="14" t="s">
        <v>146</v>
      </c>
      <c r="C221" s="9" t="s">
        <v>111</v>
      </c>
      <c r="D221" s="13" t="s">
        <v>61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42</v>
      </c>
      <c r="O221" s="9">
        <v>40</v>
      </c>
      <c r="P221" s="10">
        <v>227.95928601599996</v>
      </c>
      <c r="Q221" s="10">
        <v>0</v>
      </c>
      <c r="R221" s="10">
        <v>227.95928601599996</v>
      </c>
      <c r="S221" s="9" t="s">
        <v>67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128</v>
      </c>
      <c r="AA221" s="8">
        <v>11595.1</v>
      </c>
      <c r="AB221" s="8">
        <v>11595.1</v>
      </c>
      <c r="AC221" s="8">
        <v>0</v>
      </c>
      <c r="AD221" s="8">
        <v>11595.1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45776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45631</v>
      </c>
      <c r="B222" s="14" t="s">
        <v>272</v>
      </c>
      <c r="C222" s="9" t="s">
        <v>113</v>
      </c>
      <c r="D222" s="13" t="s">
        <v>160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128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336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45628</v>
      </c>
      <c r="B223" s="14" t="s">
        <v>265</v>
      </c>
      <c r="C223" s="9" t="s">
        <v>113</v>
      </c>
      <c r="D223" s="13" t="s">
        <v>160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1759</v>
      </c>
      <c r="W223" s="10">
        <v>14241</v>
      </c>
      <c r="X223" s="10">
        <v>0</v>
      </c>
      <c r="Y223" s="10">
        <v>14953.050000000001</v>
      </c>
      <c r="Z223" s="9" t="s">
        <v>128</v>
      </c>
      <c r="AA223" s="8">
        <v>15318.901290000002</v>
      </c>
      <c r="AB223" s="8">
        <v>15318.901290000002</v>
      </c>
      <c r="AC223" s="8">
        <v>0</v>
      </c>
      <c r="AD223" s="8">
        <v>15318.901290000002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335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45631</v>
      </c>
      <c r="B224" s="14" t="s">
        <v>273</v>
      </c>
      <c r="C224" s="9" t="s">
        <v>113</v>
      </c>
      <c r="D224" s="13" t="s">
        <v>160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128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337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45693</v>
      </c>
      <c r="B225" s="14" t="s">
        <v>405</v>
      </c>
      <c r="C225" s="9" t="s">
        <v>111</v>
      </c>
      <c r="D225" s="13" t="s">
        <v>402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406</v>
      </c>
      <c r="C226" s="9" t="s">
        <v>111</v>
      </c>
      <c r="D226" s="13" t="s">
        <v>193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113.97964300799998</v>
      </c>
      <c r="Q226" s="10">
        <v>0</v>
      </c>
      <c r="R226" s="10">
        <v>113.97964300799998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128</v>
      </c>
      <c r="AA226" s="8">
        <v>5797.55</v>
      </c>
      <c r="AB226" s="8">
        <v>5797.55</v>
      </c>
      <c r="AC226" s="8">
        <v>0</v>
      </c>
      <c r="AD226" s="8">
        <v>5797.55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45667</v>
      </c>
      <c r="B227" s="14" t="s">
        <v>347</v>
      </c>
      <c r="C227" s="9" t="s">
        <v>111</v>
      </c>
      <c r="D227" s="13" t="s">
        <v>341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128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113</v>
      </c>
      <c r="D228" s="13" t="s">
        <v>160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>
        <v>45548</v>
      </c>
      <c r="B229" s="14" t="s">
        <v>217</v>
      </c>
      <c r="C229" s="9" t="s">
        <v>111</v>
      </c>
      <c r="D229" s="13" t="s">
        <v>211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67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11036.3</v>
      </c>
      <c r="AB229" s="8">
        <v>11036.3</v>
      </c>
      <c r="AC229" s="8">
        <v>0</v>
      </c>
      <c r="AD229" s="8">
        <v>11036.3</v>
      </c>
      <c r="AE229" s="8">
        <v>0</v>
      </c>
      <c r="AF229" s="8">
        <v>0</v>
      </c>
      <c r="AG229" s="1" t="s">
        <v>126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45066</v>
      </c>
      <c r="B230" s="14" t="s">
        <v>136</v>
      </c>
      <c r="C230" s="9" t="s">
        <v>80</v>
      </c>
      <c r="D230" s="13" t="s">
        <v>135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128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>
        <v>0</v>
      </c>
      <c r="H231" s="9">
        <v>0</v>
      </c>
      <c r="I231" s="9">
        <v>74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 t="s">
        <v>83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128</v>
      </c>
      <c r="AA231" s="8">
        <v>238042.61129000003</v>
      </c>
      <c r="AB231" s="8">
        <v>216528.81129000001</v>
      </c>
      <c r="AC231" s="8">
        <v>21513.800000000003</v>
      </c>
      <c r="AD231" s="8">
        <v>216528.81129000001</v>
      </c>
      <c r="AE231" s="8">
        <v>21513.800000000003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130</v>
      </c>
      <c r="BD231" s="56">
        <v>0</v>
      </c>
    </row>
    <row r="232" spans="1:56" ht="28.5" customHeight="1" x14ac:dyDescent="0.45">
      <c r="A232" s="3">
        <v>45720</v>
      </c>
      <c r="B232" s="14" t="s">
        <v>516</v>
      </c>
      <c r="C232" s="9" t="s">
        <v>502</v>
      </c>
      <c r="D232" s="13" t="s">
        <v>503</v>
      </c>
      <c r="E232" s="9">
        <v>22</v>
      </c>
      <c r="F232" s="9">
        <v>34</v>
      </c>
      <c r="G232" s="9" t="s">
        <v>60</v>
      </c>
      <c r="H232" s="9" t="s">
        <v>66</v>
      </c>
      <c r="I232" s="9">
        <v>115</v>
      </c>
      <c r="J232" s="9" t="s">
        <v>78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377</v>
      </c>
      <c r="T232" s="12">
        <v>45746</v>
      </c>
      <c r="U232" s="11">
        <v>300000</v>
      </c>
      <c r="V232" s="10">
        <v>195668</v>
      </c>
      <c r="W232" s="10">
        <f>U232-V232</f>
        <v>104332</v>
      </c>
      <c r="X232" s="10">
        <v>196700</v>
      </c>
      <c r="Y232" s="10">
        <v>108465</v>
      </c>
      <c r="Z232" s="9" t="s">
        <v>419</v>
      </c>
      <c r="AA232" s="8">
        <v>107583.17955</v>
      </c>
      <c r="AB232" s="8">
        <v>80100</v>
      </c>
      <c r="AC232" s="8">
        <v>27483.179550000001</v>
      </c>
      <c r="AD232" s="8">
        <v>0</v>
      </c>
      <c r="AE232" s="8">
        <v>107583.17955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45746</v>
      </c>
      <c r="AK232" s="3">
        <v>45742</v>
      </c>
      <c r="AL232" s="3">
        <v>45736</v>
      </c>
      <c r="AM232" s="3">
        <v>45743</v>
      </c>
      <c r="AN232" s="3">
        <v>45744</v>
      </c>
      <c r="AO232" s="3">
        <v>45744</v>
      </c>
      <c r="AP232" s="3">
        <v>45741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422</v>
      </c>
      <c r="BD232" s="56">
        <v>2936.4861243190007</v>
      </c>
    </row>
    <row r="233" spans="1:56" ht="28.5" customHeight="1" x14ac:dyDescent="0.45">
      <c r="A233" s="3">
        <v>45720</v>
      </c>
      <c r="B233" s="14" t="s">
        <v>516</v>
      </c>
      <c r="C233" s="9" t="s">
        <v>502</v>
      </c>
      <c r="D233" s="13" t="s">
        <v>503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377</v>
      </c>
      <c r="T233" s="12">
        <v>45800</v>
      </c>
      <c r="U233" s="11">
        <v>3700000</v>
      </c>
      <c r="V233" s="10">
        <v>0</v>
      </c>
      <c r="W233" s="10">
        <v>3700000</v>
      </c>
      <c r="X233" s="10">
        <v>0</v>
      </c>
      <c r="Y233" s="10">
        <v>3885000</v>
      </c>
      <c r="Z233" s="9" t="s">
        <v>419</v>
      </c>
      <c r="AA233" s="8">
        <v>3669919.0000000005</v>
      </c>
      <c r="AB233" s="8">
        <v>0</v>
      </c>
      <c r="AC233" s="8">
        <v>3669919.0000000005</v>
      </c>
      <c r="AD233" s="8">
        <v>0</v>
      </c>
      <c r="AE233" s="8">
        <v>3669919.0000000005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45800</v>
      </c>
      <c r="AK233" s="3">
        <v>45796</v>
      </c>
      <c r="AL233" s="3">
        <v>45790</v>
      </c>
      <c r="AM233" s="3">
        <v>45797</v>
      </c>
      <c r="AN233" s="3">
        <v>45798</v>
      </c>
      <c r="AO233" s="3">
        <v>45798</v>
      </c>
      <c r="AP233" s="3">
        <v>45795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422</v>
      </c>
      <c r="BD233" s="56">
        <v>392118.61208666681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21.6</v>
      </c>
      <c r="F234" s="9">
        <v>34</v>
      </c>
      <c r="G234" s="9">
        <v>0</v>
      </c>
      <c r="H234" s="9">
        <v>0</v>
      </c>
      <c r="I234" s="9">
        <v>97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419</v>
      </c>
      <c r="AA234" s="8">
        <v>3777502.1795500005</v>
      </c>
      <c r="AB234" s="8">
        <v>80100</v>
      </c>
      <c r="AC234" s="8">
        <v>3697402.1795500005</v>
      </c>
      <c r="AD234" s="8">
        <v>0</v>
      </c>
      <c r="AE234" s="8">
        <v>3777502.1795500005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422</v>
      </c>
      <c r="BD234" s="56">
        <v>0</v>
      </c>
    </row>
    <row r="235" spans="1:56" ht="28.5" customHeight="1" x14ac:dyDescent="0.45">
      <c r="A235" s="3">
        <v>45706</v>
      </c>
      <c r="B235" s="14" t="s">
        <v>532</v>
      </c>
      <c r="C235" s="9" t="s">
        <v>282</v>
      </c>
      <c r="D235" s="13" t="s">
        <v>283</v>
      </c>
      <c r="E235" s="9">
        <v>23</v>
      </c>
      <c r="F235" s="9">
        <v>38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45747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 t="s">
        <v>236</v>
      </c>
      <c r="AG235" s="1" t="s">
        <v>61</v>
      </c>
      <c r="AH235" s="1" t="s">
        <v>68</v>
      </c>
      <c r="AI235" s="1">
        <v>4</v>
      </c>
      <c r="AJ235" s="3">
        <v>45747</v>
      </c>
      <c r="AK235" s="3">
        <v>45743</v>
      </c>
      <c r="AL235" s="3">
        <v>45737</v>
      </c>
      <c r="AM235" s="3">
        <v>45744</v>
      </c>
      <c r="AN235" s="3">
        <v>45745</v>
      </c>
      <c r="AO235" s="3">
        <v>45745</v>
      </c>
      <c r="AP235" s="3">
        <v>45742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445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45723</v>
      </c>
      <c r="B236" s="14" t="s">
        <v>545</v>
      </c>
      <c r="C236" s="9" t="s">
        <v>282</v>
      </c>
      <c r="D236" s="13" t="s">
        <v>274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 t="s">
        <v>236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45740</v>
      </c>
      <c r="B237" s="14" t="s">
        <v>138</v>
      </c>
      <c r="C237" s="9" t="s">
        <v>710</v>
      </c>
      <c r="D237" s="13" t="s">
        <v>711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45751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84</v>
      </c>
      <c r="AA237" s="8">
        <v>19837.400000000001</v>
      </c>
      <c r="AB237" s="8">
        <v>3030</v>
      </c>
      <c r="AC237" s="8">
        <v>16807.400000000001</v>
      </c>
      <c r="AD237" s="8">
        <v>0</v>
      </c>
      <c r="AE237" s="8">
        <v>0</v>
      </c>
      <c r="AF237" s="8" t="s">
        <v>356</v>
      </c>
      <c r="AG237" s="1" t="s">
        <v>61</v>
      </c>
      <c r="AH237" s="1" t="s">
        <v>74</v>
      </c>
      <c r="AI237" s="1">
        <v>2</v>
      </c>
      <c r="AJ237" s="3">
        <v>45751</v>
      </c>
      <c r="AK237" s="3">
        <v>0</v>
      </c>
      <c r="AL237" s="3">
        <v>45742</v>
      </c>
      <c r="AM237" s="3">
        <v>45749</v>
      </c>
      <c r="AN237" s="3">
        <v>45750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1256.3531499999999</v>
      </c>
    </row>
    <row r="238" spans="1:56" ht="28.5" customHeight="1" x14ac:dyDescent="0.45">
      <c r="A238" s="3" t="s">
        <v>146</v>
      </c>
      <c r="B238" s="14" t="s">
        <v>146</v>
      </c>
      <c r="C238" s="9" t="s">
        <v>325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50000</v>
      </c>
      <c r="V238" s="10">
        <v>0</v>
      </c>
      <c r="W238" s="10">
        <v>50000</v>
      </c>
      <c r="X238" s="10">
        <v>0</v>
      </c>
      <c r="Y238" s="10">
        <v>52500</v>
      </c>
      <c r="Z238" s="9" t="s">
        <v>84</v>
      </c>
      <c r="AA238" s="8">
        <v>49593.500000000007</v>
      </c>
      <c r="AB238" s="8">
        <v>0</v>
      </c>
      <c r="AC238" s="8">
        <v>49593.500000000007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3707.1141250000001</v>
      </c>
    </row>
    <row r="239" spans="1:56" ht="28.5" customHeight="1" x14ac:dyDescent="0.45">
      <c r="A239" s="3" t="s">
        <v>146</v>
      </c>
      <c r="B239" s="14" t="s">
        <v>146</v>
      </c>
      <c r="C239" s="9" t="s">
        <v>349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195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282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110223.3</v>
      </c>
      <c r="AB242" s="8">
        <v>14066.3</v>
      </c>
      <c r="AC242" s="8">
        <v>96157</v>
      </c>
      <c r="AD242" s="8">
        <v>5518.15</v>
      </c>
      <c r="AE242" s="8">
        <v>25355.550000000003</v>
      </c>
      <c r="AF242" s="8" t="s">
        <v>58</v>
      </c>
      <c r="AG242" s="1" t="s">
        <v>124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641</v>
      </c>
      <c r="C243" s="9" t="s">
        <v>642</v>
      </c>
      <c r="D243" s="13" t="s">
        <v>643</v>
      </c>
      <c r="E243" s="9">
        <v>23</v>
      </c>
      <c r="F243" s="9">
        <v>34</v>
      </c>
      <c r="G243" s="9" t="s">
        <v>200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202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124</v>
      </c>
      <c r="AH243" s="1" t="s">
        <v>74</v>
      </c>
      <c r="AI243" s="1">
        <v>2</v>
      </c>
      <c r="AJ243" s="3">
        <v>45747</v>
      </c>
      <c r="AK243" s="3">
        <v>0</v>
      </c>
      <c r="AL243" s="3">
        <v>45738</v>
      </c>
      <c r="AM243" s="3">
        <v>45745</v>
      </c>
      <c r="AN243" s="3">
        <v>45746</v>
      </c>
      <c r="AO243" s="3">
        <v>45746</v>
      </c>
      <c r="AP243" s="3">
        <v>45742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201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200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202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201</v>
      </c>
      <c r="BD244" s="56">
        <v>0</v>
      </c>
    </row>
    <row r="245" spans="1:56" ht="28.5" customHeight="1" x14ac:dyDescent="0.45">
      <c r="A245" s="3">
        <v>45729</v>
      </c>
      <c r="B245" s="14" t="s">
        <v>637</v>
      </c>
      <c r="C245" s="9" t="s">
        <v>266</v>
      </c>
      <c r="D245" s="13" t="s">
        <v>194</v>
      </c>
      <c r="E245" s="9">
        <v>23</v>
      </c>
      <c r="F245" s="9">
        <v>34</v>
      </c>
      <c r="G245" s="9" t="s">
        <v>583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5345</v>
      </c>
      <c r="Y245" s="10">
        <v>0</v>
      </c>
      <c r="Z245" s="9" t="s">
        <v>584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201</v>
      </c>
      <c r="BD245" s="56">
        <v>0</v>
      </c>
    </row>
    <row r="246" spans="1:56" ht="28.5" customHeight="1" x14ac:dyDescent="0.45">
      <c r="A246" s="3">
        <v>45729</v>
      </c>
      <c r="B246" s="14" t="s">
        <v>637</v>
      </c>
      <c r="C246" s="9" t="s">
        <v>266</v>
      </c>
      <c r="D246" s="13" t="s">
        <v>585</v>
      </c>
      <c r="E246" s="9">
        <v>23</v>
      </c>
      <c r="F246" s="9">
        <v>34</v>
      </c>
      <c r="G246" s="9" t="s">
        <v>583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584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124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583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201</v>
      </c>
      <c r="BD247" s="56">
        <v>0</v>
      </c>
    </row>
    <row r="248" spans="1:56" ht="28.5" customHeight="1" x14ac:dyDescent="0.45">
      <c r="A248" s="3">
        <v>45729</v>
      </c>
      <c r="B248" s="14" t="s">
        <v>587</v>
      </c>
      <c r="C248" s="9" t="s">
        <v>588</v>
      </c>
      <c r="D248" s="13" t="s">
        <v>589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314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356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590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254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314</v>
      </c>
      <c r="AA249" s="8">
        <v>12682.720380000002</v>
      </c>
      <c r="AB249" s="8">
        <v>10692</v>
      </c>
      <c r="AC249" s="8">
        <v>1990.7203800000025</v>
      </c>
      <c r="AD249" s="8">
        <v>4692</v>
      </c>
      <c r="AE249" s="8">
        <v>7990.7203800000025</v>
      </c>
      <c r="AF249" s="8" t="s">
        <v>320</v>
      </c>
      <c r="AG249" s="1" t="s">
        <v>122</v>
      </c>
      <c r="AH249" s="1" t="s">
        <v>164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175.51518017000018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314</v>
      </c>
      <c r="AA250" s="8">
        <v>12682.720380000002</v>
      </c>
      <c r="AB250" s="8">
        <v>10692</v>
      </c>
      <c r="AC250" s="8">
        <v>1990.7203800000025</v>
      </c>
      <c r="AD250" s="8">
        <v>4692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315</v>
      </c>
      <c r="BD250" s="56">
        <v>0</v>
      </c>
    </row>
    <row r="251" spans="1:56" ht="28.5" customHeight="1" x14ac:dyDescent="0.45">
      <c r="A251" s="3">
        <v>45601</v>
      </c>
      <c r="B251" s="14" t="s">
        <v>242</v>
      </c>
      <c r="C251" s="9" t="s">
        <v>94</v>
      </c>
      <c r="D251" s="13" t="s">
        <v>158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407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408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491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242</v>
      </c>
      <c r="C252" s="9" t="s">
        <v>94</v>
      </c>
      <c r="D252" s="13" t="s">
        <v>158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407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408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491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242</v>
      </c>
      <c r="C253" s="9" t="s">
        <v>94</v>
      </c>
      <c r="D253" s="13" t="s">
        <v>158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408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242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407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242</v>
      </c>
      <c r="C255" s="9" t="s">
        <v>94</v>
      </c>
      <c r="D255" s="13" t="s">
        <v>158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408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242</v>
      </c>
      <c r="C256" s="9" t="s">
        <v>94</v>
      </c>
      <c r="D256" s="13" t="s">
        <v>158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408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242</v>
      </c>
      <c r="C257" s="9" t="s">
        <v>94</v>
      </c>
      <c r="D257" s="13" t="s">
        <v>158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407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420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242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>
        <v>45737</v>
      </c>
      <c r="B260" s="14" t="s">
        <v>712</v>
      </c>
      <c r="C260" s="9" t="s">
        <v>330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45751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85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77</v>
      </c>
      <c r="AI260" s="1">
        <v>1</v>
      </c>
      <c r="AJ260" s="3">
        <v>45751</v>
      </c>
      <c r="AK260" s="3">
        <v>0</v>
      </c>
      <c r="AL260" s="3">
        <v>0</v>
      </c>
      <c r="AM260" s="3">
        <v>0</v>
      </c>
      <c r="AN260" s="3">
        <v>0</v>
      </c>
      <c r="AO260" s="3">
        <v>45750</v>
      </c>
      <c r="AP260" s="3">
        <v>45746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456.83995499999997</v>
      </c>
    </row>
    <row r="261" spans="1:56" ht="28.5" customHeight="1" x14ac:dyDescent="0.45">
      <c r="A261" s="3">
        <v>45738</v>
      </c>
      <c r="B261" s="14" t="s">
        <v>713</v>
      </c>
      <c r="C261" s="9" t="s">
        <v>150</v>
      </c>
      <c r="D261" s="13" t="s">
        <v>59</v>
      </c>
      <c r="E261" s="9">
        <v>26</v>
      </c>
      <c r="F261" s="9">
        <v>39</v>
      </c>
      <c r="G261" s="9" t="s">
        <v>60</v>
      </c>
      <c r="H261" s="9">
        <v>0</v>
      </c>
      <c r="I261" s="9">
        <v>93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133</v>
      </c>
      <c r="T261" s="12">
        <v>45753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85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>
        <v>45753</v>
      </c>
      <c r="AK261" s="3">
        <v>0</v>
      </c>
      <c r="AL261" s="3">
        <v>0</v>
      </c>
      <c r="AM261" s="3">
        <v>0</v>
      </c>
      <c r="AN261" s="3">
        <v>0</v>
      </c>
      <c r="AO261" s="3">
        <v>45752</v>
      </c>
      <c r="AP261" s="3">
        <v>45748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913.67990999999995</v>
      </c>
    </row>
    <row r="262" spans="1:56" ht="28.5" customHeight="1" x14ac:dyDescent="0.45">
      <c r="A262" s="3" t="s">
        <v>146</v>
      </c>
      <c r="B262" s="14" t="s">
        <v>146</v>
      </c>
      <c r="C262" s="9" t="s">
        <v>153</v>
      </c>
      <c r="D262" s="13" t="s">
        <v>59</v>
      </c>
      <c r="E262" s="9">
        <v>26</v>
      </c>
      <c r="F262" s="9">
        <v>42</v>
      </c>
      <c r="G262" s="9" t="s">
        <v>60</v>
      </c>
      <c r="H262" s="9">
        <v>0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 t="s">
        <v>63</v>
      </c>
      <c r="U262" s="11">
        <v>40000</v>
      </c>
      <c r="V262" s="10">
        <v>0</v>
      </c>
      <c r="W262" s="10">
        <v>40000</v>
      </c>
      <c r="X262" s="10">
        <v>0</v>
      </c>
      <c r="Y262" s="10">
        <v>0</v>
      </c>
      <c r="Z262" s="9" t="s">
        <v>85</v>
      </c>
      <c r="AA262" s="8">
        <v>48615.600000000006</v>
      </c>
      <c r="AB262" s="8">
        <v>0</v>
      </c>
      <c r="AC262" s="8">
        <v>48615.600000000006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3925.4396133333335</v>
      </c>
    </row>
    <row r="263" spans="1:56" ht="28.5" customHeight="1" x14ac:dyDescent="0.45">
      <c r="A263" s="3" t="s">
        <v>146</v>
      </c>
      <c r="B263" s="14" t="s">
        <v>146</v>
      </c>
      <c r="C263" s="9" t="s">
        <v>207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220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123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958.79990555555537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 t="s">
        <v>60</v>
      </c>
      <c r="H264" s="9">
        <v>0</v>
      </c>
      <c r="I264" s="9">
        <v>102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85</v>
      </c>
      <c r="AA264" s="8">
        <v>77463.650000000009</v>
      </c>
      <c r="AB264" s="8">
        <v>0</v>
      </c>
      <c r="AC264" s="8">
        <v>77463.650000000009</v>
      </c>
      <c r="AD264" s="8">
        <v>0</v>
      </c>
      <c r="AE264" s="8">
        <v>0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45733</v>
      </c>
      <c r="B265" s="14" t="s">
        <v>645</v>
      </c>
      <c r="C265" s="9" t="s">
        <v>229</v>
      </c>
      <c r="D265" s="13" t="s">
        <v>569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214</v>
      </c>
      <c r="T265" s="12">
        <v>45742</v>
      </c>
      <c r="U265" s="11">
        <v>12500</v>
      </c>
      <c r="V265" s="10">
        <v>1150</v>
      </c>
      <c r="W265" s="10">
        <v>11350</v>
      </c>
      <c r="X265" s="10">
        <v>0</v>
      </c>
      <c r="Y265" s="10">
        <v>11917.5</v>
      </c>
      <c r="Z265" s="9" t="s">
        <v>166</v>
      </c>
      <c r="AA265" s="8">
        <v>14111.7955</v>
      </c>
      <c r="AB265" s="8">
        <v>14030</v>
      </c>
      <c r="AC265" s="8">
        <v>81.795500000000175</v>
      </c>
      <c r="AD265" s="8">
        <v>0</v>
      </c>
      <c r="AE265" s="8">
        <v>14111.7955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45742</v>
      </c>
      <c r="AK265" s="3">
        <v>45738</v>
      </c>
      <c r="AL265" s="3">
        <v>45732</v>
      </c>
      <c r="AM265" s="3">
        <v>45739</v>
      </c>
      <c r="AN265" s="3">
        <v>45740</v>
      </c>
      <c r="AO265" s="3">
        <v>45740</v>
      </c>
      <c r="AP265" s="3">
        <v>45737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7.3488712555555704</v>
      </c>
    </row>
    <row r="266" spans="1:56" ht="28.5" customHeight="1" x14ac:dyDescent="0.45">
      <c r="A266" s="3">
        <v>45733</v>
      </c>
      <c r="B266" s="14" t="s">
        <v>645</v>
      </c>
      <c r="C266" s="9" t="s">
        <v>229</v>
      </c>
      <c r="D266" s="13" t="s">
        <v>569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214</v>
      </c>
      <c r="T266" s="12">
        <v>45751</v>
      </c>
      <c r="U266" s="11">
        <v>12500</v>
      </c>
      <c r="V266" s="10">
        <v>0</v>
      </c>
      <c r="W266" s="10">
        <v>12500</v>
      </c>
      <c r="X266" s="10">
        <v>0</v>
      </c>
      <c r="Y266" s="10">
        <v>13125</v>
      </c>
      <c r="Z266" s="9" t="s">
        <v>166</v>
      </c>
      <c r="AA266" s="8">
        <v>15541.625</v>
      </c>
      <c r="AB266" s="8">
        <v>0</v>
      </c>
      <c r="AC266" s="8">
        <v>15541.625</v>
      </c>
      <c r="AD266" s="8">
        <v>0</v>
      </c>
      <c r="AE266" s="8">
        <v>15541.625</v>
      </c>
      <c r="AF266" s="8">
        <v>0</v>
      </c>
      <c r="AG266" s="1" t="s">
        <v>122</v>
      </c>
      <c r="AH266" s="1" t="s">
        <v>68</v>
      </c>
      <c r="AI266" s="1">
        <v>4</v>
      </c>
      <c r="AJ266" s="3">
        <v>45751</v>
      </c>
      <c r="AK266" s="3">
        <v>45747</v>
      </c>
      <c r="AL266" s="3">
        <v>45741</v>
      </c>
      <c r="AM266" s="3">
        <v>45748</v>
      </c>
      <c r="AN266" s="3">
        <v>45749</v>
      </c>
      <c r="AO266" s="3">
        <v>45749</v>
      </c>
      <c r="AP266" s="3">
        <v>45746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1396.3286638888887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26</v>
      </c>
      <c r="F267" s="9">
        <v>43</v>
      </c>
      <c r="G267" s="9">
        <v>0</v>
      </c>
      <c r="H267" s="9">
        <v>0</v>
      </c>
      <c r="I267" s="9">
        <v>100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166</v>
      </c>
      <c r="AA267" s="8">
        <v>29653.4205</v>
      </c>
      <c r="AB267" s="8">
        <v>14030</v>
      </c>
      <c r="AC267" s="8">
        <v>15623.4205</v>
      </c>
      <c r="AD267" s="8">
        <v>0</v>
      </c>
      <c r="AE267" s="8">
        <v>29653.4205</v>
      </c>
      <c r="AF267" s="8" t="s">
        <v>58</v>
      </c>
      <c r="AG267" s="1" t="s">
        <v>125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45777</v>
      </c>
      <c r="U268" s="11">
        <v>10000</v>
      </c>
      <c r="V268" s="10">
        <v>0</v>
      </c>
      <c r="W268" s="10">
        <v>10000</v>
      </c>
      <c r="X268" s="10">
        <v>0</v>
      </c>
      <c r="Y268" s="10">
        <v>0</v>
      </c>
      <c r="Z268" s="9" t="s">
        <v>257</v>
      </c>
      <c r="AA268" s="8">
        <v>12433.3</v>
      </c>
      <c r="AB268" s="8">
        <v>8278</v>
      </c>
      <c r="AC268" s="8">
        <v>4155.2999999999993</v>
      </c>
      <c r="AD268" s="8">
        <v>0</v>
      </c>
      <c r="AE268" s="8">
        <v>0</v>
      </c>
      <c r="AF268" s="8">
        <v>0</v>
      </c>
      <c r="AG268" s="1" t="s">
        <v>124</v>
      </c>
      <c r="AH268" s="1" t="s">
        <v>77</v>
      </c>
      <c r="AI268" s="1">
        <v>1</v>
      </c>
      <c r="AJ268" s="3">
        <v>45777</v>
      </c>
      <c r="AK268" s="3">
        <v>0</v>
      </c>
      <c r="AL268" s="3">
        <v>0</v>
      </c>
      <c r="AM268" s="3">
        <v>0</v>
      </c>
      <c r="AN268" s="3">
        <v>0</v>
      </c>
      <c r="AO268" s="3">
        <v>45776</v>
      </c>
      <c r="AP268" s="3">
        <v>45772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412.94448</v>
      </c>
    </row>
    <row r="269" spans="1:56" ht="28.5" customHeight="1" x14ac:dyDescent="0.45">
      <c r="A269" s="3" t="s">
        <v>146</v>
      </c>
      <c r="B269" s="14" t="s">
        <v>146</v>
      </c>
      <c r="C269" s="9" t="s">
        <v>113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 t="s">
        <v>63</v>
      </c>
      <c r="U269" s="11">
        <v>20000</v>
      </c>
      <c r="V269" s="10">
        <v>0</v>
      </c>
      <c r="W269" s="10">
        <v>20000</v>
      </c>
      <c r="X269" s="10">
        <v>0</v>
      </c>
      <c r="Y269" s="10">
        <v>0</v>
      </c>
      <c r="Z269" s="9" t="s">
        <v>257</v>
      </c>
      <c r="AA269" s="8">
        <v>24866.6</v>
      </c>
      <c r="AB269" s="8">
        <v>0</v>
      </c>
      <c r="AC269" s="8">
        <v>24866.6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2471.1874488888889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257</v>
      </c>
      <c r="AA270" s="8">
        <v>37299.899999999994</v>
      </c>
      <c r="AB270" s="8">
        <v>8278</v>
      </c>
      <c r="AC270" s="8">
        <v>29021.899999999998</v>
      </c>
      <c r="AD270" s="8">
        <v>0</v>
      </c>
      <c r="AE270" s="8">
        <v>0</v>
      </c>
      <c r="AF270" s="8" t="s">
        <v>58</v>
      </c>
      <c r="AG270" s="1" t="s">
        <v>125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258</v>
      </c>
      <c r="BD270" s="56">
        <v>0</v>
      </c>
    </row>
    <row r="271" spans="1:56" ht="28.5" customHeight="1" x14ac:dyDescent="0.45">
      <c r="A271" s="3">
        <v>45723</v>
      </c>
      <c r="B271" s="14" t="s">
        <v>548</v>
      </c>
      <c r="C271" s="9" t="s">
        <v>113</v>
      </c>
      <c r="D271" s="13" t="s">
        <v>160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45741</v>
      </c>
      <c r="U271" s="11">
        <v>30000</v>
      </c>
      <c r="V271" s="10">
        <v>3669</v>
      </c>
      <c r="W271" s="10">
        <v>26331</v>
      </c>
      <c r="X271" s="10">
        <v>30080</v>
      </c>
      <c r="Y271" s="10">
        <v>0</v>
      </c>
      <c r="Z271" s="9" t="s">
        <v>89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320</v>
      </c>
      <c r="AG271" s="1" t="s">
        <v>125</v>
      </c>
      <c r="AH271" s="1" t="s">
        <v>68</v>
      </c>
      <c r="AI271" s="1">
        <v>4</v>
      </c>
      <c r="AJ271" s="3">
        <v>45741</v>
      </c>
      <c r="AK271" s="3">
        <v>45737</v>
      </c>
      <c r="AL271" s="3">
        <v>45731</v>
      </c>
      <c r="AM271" s="3">
        <v>45738</v>
      </c>
      <c r="AN271" s="3">
        <v>45739</v>
      </c>
      <c r="AO271" s="3">
        <v>45739</v>
      </c>
      <c r="AP271" s="3">
        <v>45736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0</v>
      </c>
    </row>
    <row r="272" spans="1:56" ht="28.5" customHeight="1" x14ac:dyDescent="0.45">
      <c r="A272" s="3">
        <v>45731</v>
      </c>
      <c r="B272" s="14" t="s">
        <v>639</v>
      </c>
      <c r="C272" s="9" t="s">
        <v>113</v>
      </c>
      <c r="D272" s="13" t="s">
        <v>303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947</v>
      </c>
      <c r="W272" s="10">
        <v>9053</v>
      </c>
      <c r="X272" s="10">
        <v>0</v>
      </c>
      <c r="Y272" s="10">
        <v>9505.65</v>
      </c>
      <c r="Z272" s="9" t="s">
        <v>89</v>
      </c>
      <c r="AA272" s="8">
        <v>11255.866489999999</v>
      </c>
      <c r="AB272" s="8">
        <v>11255.866489999999</v>
      </c>
      <c r="AC272" s="8">
        <v>0</v>
      </c>
      <c r="AD272" s="8">
        <v>0</v>
      </c>
      <c r="AE272" s="8">
        <v>11255.866489999999</v>
      </c>
      <c r="AF272" s="8" t="s">
        <v>320</v>
      </c>
      <c r="AG272" s="1" t="s">
        <v>123</v>
      </c>
      <c r="AH272" s="1" t="s">
        <v>68</v>
      </c>
      <c r="AI272" s="1">
        <v>4</v>
      </c>
      <c r="AJ272" s="3">
        <v>45744</v>
      </c>
      <c r="AK272" s="3">
        <v>45740</v>
      </c>
      <c r="AL272" s="3">
        <v>45734</v>
      </c>
      <c r="AM272" s="3">
        <v>45741</v>
      </c>
      <c r="AN272" s="3">
        <v>45742</v>
      </c>
      <c r="AO272" s="3">
        <v>45742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45731</v>
      </c>
      <c r="B273" s="14" t="s">
        <v>660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45744</v>
      </c>
      <c r="U273" s="11">
        <v>10000</v>
      </c>
      <c r="V273" s="10">
        <v>0</v>
      </c>
      <c r="W273" s="10">
        <v>10000</v>
      </c>
      <c r="X273" s="10">
        <v>0</v>
      </c>
      <c r="Y273" s="10">
        <v>0</v>
      </c>
      <c r="Z273" s="9" t="s">
        <v>89</v>
      </c>
      <c r="AA273" s="8">
        <v>12433.3</v>
      </c>
      <c r="AB273" s="8">
        <v>10744</v>
      </c>
      <c r="AC273" s="8">
        <v>1689.2999999999993</v>
      </c>
      <c r="AD273" s="8">
        <v>0</v>
      </c>
      <c r="AE273" s="8">
        <v>12433.3</v>
      </c>
      <c r="AF273" s="8" t="s">
        <v>302</v>
      </c>
      <c r="AG273" s="1" t="s">
        <v>123</v>
      </c>
      <c r="AH273" s="1" t="s">
        <v>164</v>
      </c>
      <c r="AI273" s="1">
        <v>2</v>
      </c>
      <c r="AJ273" s="3">
        <v>45744</v>
      </c>
      <c r="AK273" s="3">
        <v>45742</v>
      </c>
      <c r="AL273" s="3">
        <v>0</v>
      </c>
      <c r="AM273" s="3">
        <v>0</v>
      </c>
      <c r="AN273" s="3">
        <v>0</v>
      </c>
      <c r="AO273" s="3">
        <v>45743</v>
      </c>
      <c r="AP273" s="3">
        <v>45739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492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174.22313999999994</v>
      </c>
    </row>
    <row r="274" spans="1:56" ht="28.5" customHeight="1" x14ac:dyDescent="0.45">
      <c r="A274" s="3">
        <v>45731</v>
      </c>
      <c r="B274" s="14" t="s">
        <v>660</v>
      </c>
      <c r="C274" s="9" t="s">
        <v>113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45747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89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24866.6</v>
      </c>
      <c r="AF274" s="8" t="s">
        <v>302</v>
      </c>
      <c r="AG274" s="1" t="s">
        <v>123</v>
      </c>
      <c r="AH274" s="1" t="s">
        <v>164</v>
      </c>
      <c r="AI274" s="1">
        <v>2</v>
      </c>
      <c r="AJ274" s="3">
        <v>45747</v>
      </c>
      <c r="AK274" s="3">
        <v>45745</v>
      </c>
      <c r="AL274" s="3">
        <v>0</v>
      </c>
      <c r="AM274" s="3">
        <v>0</v>
      </c>
      <c r="AN274" s="3">
        <v>0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492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2564.5753466666665</v>
      </c>
    </row>
    <row r="275" spans="1:56" ht="28.5" customHeight="1" x14ac:dyDescent="0.45">
      <c r="A275" s="3">
        <v>45723</v>
      </c>
      <c r="B275" s="14" t="s">
        <v>549</v>
      </c>
      <c r="C275" s="9" t="s">
        <v>113</v>
      </c>
      <c r="D275" s="13" t="s">
        <v>160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45754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320</v>
      </c>
      <c r="AG275" s="1" t="s">
        <v>61</v>
      </c>
      <c r="AH275" s="1" t="s">
        <v>68</v>
      </c>
      <c r="AI275" s="1">
        <v>4</v>
      </c>
      <c r="AJ275" s="3">
        <v>45754</v>
      </c>
      <c r="AK275" s="3">
        <v>45750</v>
      </c>
      <c r="AL275" s="3">
        <v>45744</v>
      </c>
      <c r="AM275" s="3">
        <v>45751</v>
      </c>
      <c r="AN275" s="3">
        <v>45752</v>
      </c>
      <c r="AO275" s="3">
        <v>45752</v>
      </c>
      <c r="AP275" s="3">
        <v>45749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550</v>
      </c>
      <c r="C276" s="9" t="s">
        <v>113</v>
      </c>
      <c r="D276" s="13" t="s">
        <v>160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45757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320</v>
      </c>
      <c r="AG276" s="1" t="s">
        <v>122</v>
      </c>
      <c r="AH276" s="1" t="s">
        <v>68</v>
      </c>
      <c r="AI276" s="1">
        <v>4</v>
      </c>
      <c r="AJ276" s="3">
        <v>45757</v>
      </c>
      <c r="AK276" s="3">
        <v>45753</v>
      </c>
      <c r="AL276" s="3">
        <v>45747</v>
      </c>
      <c r="AM276" s="3">
        <v>45754</v>
      </c>
      <c r="AN276" s="3">
        <v>45755</v>
      </c>
      <c r="AO276" s="3">
        <v>45755</v>
      </c>
      <c r="AP276" s="3">
        <v>45752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>
        <v>45723</v>
      </c>
      <c r="B277" s="14" t="s">
        <v>551</v>
      </c>
      <c r="C277" s="9" t="s">
        <v>113</v>
      </c>
      <c r="D277" s="13" t="s">
        <v>160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45772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89</v>
      </c>
      <c r="AA277" s="8">
        <v>37299.899999999994</v>
      </c>
      <c r="AB277" s="8">
        <v>0</v>
      </c>
      <c r="AC277" s="8">
        <v>37299.899999999994</v>
      </c>
      <c r="AD277" s="8">
        <v>0</v>
      </c>
      <c r="AE277" s="8">
        <v>37299.899999999994</v>
      </c>
      <c r="AF277" s="8" t="s">
        <v>320</v>
      </c>
      <c r="AG277" s="1" t="s">
        <v>122</v>
      </c>
      <c r="AH277" s="1" t="s">
        <v>68</v>
      </c>
      <c r="AI277" s="1">
        <v>4</v>
      </c>
      <c r="AJ277" s="3">
        <v>45772</v>
      </c>
      <c r="AK277" s="3">
        <v>45768</v>
      </c>
      <c r="AL277" s="3">
        <v>45762</v>
      </c>
      <c r="AM277" s="3">
        <v>45769</v>
      </c>
      <c r="AN277" s="3">
        <v>45770</v>
      </c>
      <c r="AO277" s="3">
        <v>45770</v>
      </c>
      <c r="AP277" s="3">
        <v>45767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3846.8630200000002</v>
      </c>
    </row>
    <row r="278" spans="1:56" ht="28.5" customHeight="1" x14ac:dyDescent="0.45">
      <c r="A278" s="3" t="s">
        <v>146</v>
      </c>
      <c r="B278" s="14" t="s">
        <v>146</v>
      </c>
      <c r="C278" s="9" t="s">
        <v>113</v>
      </c>
      <c r="D278" s="13" t="s">
        <v>61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114</v>
      </c>
      <c r="T278" s="12">
        <v>45777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89</v>
      </c>
      <c r="AA278" s="8">
        <v>24866.6</v>
      </c>
      <c r="AB278" s="8">
        <v>0</v>
      </c>
      <c r="AC278" s="8">
        <v>24866.6</v>
      </c>
      <c r="AD278" s="8">
        <v>0</v>
      </c>
      <c r="AE278" s="8">
        <v>24866.6</v>
      </c>
      <c r="AF278" s="8" t="s">
        <v>320</v>
      </c>
      <c r="AG278" s="1" t="s">
        <v>123</v>
      </c>
      <c r="AH278" s="1" t="s">
        <v>68</v>
      </c>
      <c r="AI278" s="1">
        <v>4</v>
      </c>
      <c r="AJ278" s="3">
        <v>45777</v>
      </c>
      <c r="AK278" s="3">
        <v>45773</v>
      </c>
      <c r="AL278" s="3">
        <v>45767</v>
      </c>
      <c r="AM278" s="3">
        <v>45774</v>
      </c>
      <c r="AN278" s="3">
        <v>45775</v>
      </c>
      <c r="AO278" s="3">
        <v>45775</v>
      </c>
      <c r="AP278" s="3">
        <v>45772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2564.5753466666665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185322.06648999997</v>
      </c>
      <c r="AB279" s="8">
        <v>21999.86649</v>
      </c>
      <c r="AC279" s="8">
        <v>163322.19999999998</v>
      </c>
      <c r="AD279" s="8">
        <v>0</v>
      </c>
      <c r="AE279" s="8">
        <v>185322.06648999997</v>
      </c>
      <c r="AF279" s="8" t="s">
        <v>58</v>
      </c>
      <c r="AG279" s="1" t="s">
        <v>125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0</v>
      </c>
    </row>
    <row r="280" spans="1:56" ht="28.5" customHeight="1" x14ac:dyDescent="0.45">
      <c r="A280" s="3">
        <v>45719</v>
      </c>
      <c r="B280" s="14" t="s">
        <v>517</v>
      </c>
      <c r="C280" s="9" t="s">
        <v>167</v>
      </c>
      <c r="D280" s="13" t="s">
        <v>168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45745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137</v>
      </c>
      <c r="AA280" s="8">
        <v>59372.5</v>
      </c>
      <c r="AB280" s="8">
        <v>59372.5</v>
      </c>
      <c r="AC280" s="8">
        <v>0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169</v>
      </c>
      <c r="AI280" s="1">
        <v>2</v>
      </c>
      <c r="AJ280" s="3">
        <v>45745</v>
      </c>
      <c r="AK280" s="3">
        <v>0</v>
      </c>
      <c r="AL280" s="3">
        <v>45736</v>
      </c>
      <c r="AM280" s="3">
        <v>45743</v>
      </c>
      <c r="AN280" s="3">
        <v>0</v>
      </c>
      <c r="AO280" s="3">
        <v>45744</v>
      </c>
      <c r="AP280" s="3">
        <v>45740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0</v>
      </c>
    </row>
    <row r="281" spans="1:56" ht="28.5" customHeight="1" x14ac:dyDescent="0.45">
      <c r="A281" s="3" t="s">
        <v>146</v>
      </c>
      <c r="B281" s="14" t="s">
        <v>146</v>
      </c>
      <c r="C281" s="9" t="s">
        <v>113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114</v>
      </c>
      <c r="T281" s="12">
        <v>45777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137</v>
      </c>
      <c r="AA281" s="8">
        <v>27101.800000000003</v>
      </c>
      <c r="AB281" s="8">
        <v>10611</v>
      </c>
      <c r="AC281" s="8">
        <v>16490.800000000003</v>
      </c>
      <c r="AD281" s="8">
        <v>0</v>
      </c>
      <c r="AE281" s="8">
        <v>27101.800000000003</v>
      </c>
      <c r="AF281" s="8">
        <v>0</v>
      </c>
      <c r="AG281" s="1" t="s">
        <v>122</v>
      </c>
      <c r="AH281" s="1" t="s">
        <v>77</v>
      </c>
      <c r="AI281" s="1">
        <v>1</v>
      </c>
      <c r="AJ281" s="3">
        <v>45777</v>
      </c>
      <c r="AK281" s="3">
        <v>0</v>
      </c>
      <c r="AL281" s="3">
        <v>0</v>
      </c>
      <c r="AM281" s="3">
        <v>0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1853.3826888888893</v>
      </c>
    </row>
    <row r="282" spans="1:56" ht="28.5" customHeight="1" x14ac:dyDescent="0.45">
      <c r="A282" s="3" t="s">
        <v>146</v>
      </c>
      <c r="B282" s="14" t="s">
        <v>146</v>
      </c>
      <c r="C282" s="9" t="s">
        <v>167</v>
      </c>
      <c r="D282" s="13" t="s">
        <v>168</v>
      </c>
      <c r="E282" s="9">
        <v>28</v>
      </c>
      <c r="F282" s="9">
        <v>41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137</v>
      </c>
      <c r="AA282" s="8">
        <v>59372.5</v>
      </c>
      <c r="AB282" s="8">
        <v>0</v>
      </c>
      <c r="AC282" s="8">
        <v>59372.5</v>
      </c>
      <c r="AD282" s="8">
        <v>0</v>
      </c>
      <c r="AE282" s="8">
        <v>0</v>
      </c>
      <c r="AF282" s="8">
        <v>0</v>
      </c>
      <c r="AG282" s="1">
        <v>0</v>
      </c>
      <c r="AH282" s="1" t="s">
        <v>169</v>
      </c>
      <c r="AI282" s="1">
        <v>2</v>
      </c>
      <c r="AJ282" s="3">
        <v>45777</v>
      </c>
      <c r="AK282" s="3">
        <v>0</v>
      </c>
      <c r="AL282" s="3">
        <v>45768</v>
      </c>
      <c r="AM282" s="3">
        <v>45775</v>
      </c>
      <c r="AN282" s="3">
        <v>0</v>
      </c>
      <c r="AO282" s="3">
        <v>45776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6672.8093055555564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28</v>
      </c>
      <c r="F283" s="9">
        <v>43</v>
      </c>
      <c r="G283" s="9">
        <v>0</v>
      </c>
      <c r="H283" s="9">
        <v>0</v>
      </c>
      <c r="I283" s="9">
        <v>130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137</v>
      </c>
      <c r="AA283" s="8">
        <v>145846.79999999999</v>
      </c>
      <c r="AB283" s="8">
        <v>69983.5</v>
      </c>
      <c r="AC283" s="8">
        <v>75863.3</v>
      </c>
      <c r="AD283" s="8">
        <v>0</v>
      </c>
      <c r="AE283" s="8">
        <v>27101.800000000003</v>
      </c>
      <c r="AF283" s="8" t="s">
        <v>58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170</v>
      </c>
      <c r="BD283" s="56">
        <v>0</v>
      </c>
    </row>
  </sheetData>
  <autoFilter ref="A5:BD2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3">
    <cfRule type="expression" dxfId="36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FC71-CFD9-4DC2-A05F-B565556F0EA3}">
  <sheetPr>
    <tabColor rgb="FFFFFF00"/>
  </sheetPr>
  <dimension ref="A1:BD276"/>
  <sheetViews>
    <sheetView zoomScale="80" zoomScaleNormal="80" workbookViewId="0">
      <selection activeCell="K19" sqref="K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45738</v>
      </c>
      <c r="E3" s="80" t="s">
        <v>52</v>
      </c>
      <c r="F3" s="80"/>
      <c r="G3" s="81">
        <v>10.34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640</v>
      </c>
      <c r="C13" s="9" t="s">
        <v>475</v>
      </c>
      <c r="D13" s="13" t="s">
        <v>278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640</v>
      </c>
      <c r="C14" s="9" t="s">
        <v>475</v>
      </c>
      <c r="D14" s="13" t="s">
        <v>279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190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640</v>
      </c>
      <c r="C15" s="9" t="s">
        <v>475</v>
      </c>
      <c r="D15" s="13" t="s">
        <v>280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10400</v>
      </c>
      <c r="Y15" s="10">
        <v>0</v>
      </c>
      <c r="Z15" s="9" t="s">
        <v>190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661</v>
      </c>
      <c r="C16" s="9" t="s">
        <v>646</v>
      </c>
      <c r="D16" s="13" t="s">
        <v>647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190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661</v>
      </c>
      <c r="C17" s="9" t="s">
        <v>646</v>
      </c>
      <c r="D17" s="13" t="s">
        <v>648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190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661</v>
      </c>
      <c r="C18" s="9" t="s">
        <v>646</v>
      </c>
      <c r="D18" s="13" t="s">
        <v>649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190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483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190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275</v>
      </c>
      <c r="D20" s="13" t="s">
        <v>276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190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190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662</v>
      </c>
      <c r="C22" s="9" t="s">
        <v>450</v>
      </c>
      <c r="D22" s="13" t="s">
        <v>225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190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663</v>
      </c>
      <c r="C23" s="9" t="s">
        <v>450</v>
      </c>
      <c r="D23" s="13" t="s">
        <v>380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190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266255.62700000004</v>
      </c>
      <c r="AB25" s="8">
        <v>28227.815000000002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506</v>
      </c>
      <c r="C26" s="9" t="s">
        <v>73</v>
      </c>
      <c r="D26" s="13" t="s">
        <v>232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45741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508</v>
      </c>
      <c r="AG26" s="1" t="s">
        <v>123</v>
      </c>
      <c r="AH26" s="1" t="s">
        <v>74</v>
      </c>
      <c r="AI26" s="1">
        <v>2</v>
      </c>
      <c r="AJ26" s="3">
        <v>45741</v>
      </c>
      <c r="AK26" s="3">
        <v>0</v>
      </c>
      <c r="AL26" s="3">
        <v>45732</v>
      </c>
      <c r="AM26" s="3">
        <v>45739</v>
      </c>
      <c r="AN26" s="3">
        <v>45740</v>
      </c>
      <c r="AO26" s="3">
        <v>45740</v>
      </c>
      <c r="AP26" s="3">
        <v>45736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45722</v>
      </c>
      <c r="B27" s="14" t="s">
        <v>506</v>
      </c>
      <c r="C27" s="9" t="s">
        <v>73</v>
      </c>
      <c r="D27" s="13" t="s">
        <v>256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45741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508</v>
      </c>
      <c r="AG27" s="1" t="s">
        <v>123</v>
      </c>
      <c r="AH27" s="1" t="s">
        <v>74</v>
      </c>
      <c r="AI27" s="1">
        <v>2</v>
      </c>
      <c r="AJ27" s="3">
        <v>45741</v>
      </c>
      <c r="AK27" s="3">
        <v>0</v>
      </c>
      <c r="AL27" s="3">
        <v>45732</v>
      </c>
      <c r="AM27" s="3">
        <v>45739</v>
      </c>
      <c r="AN27" s="3">
        <v>45740</v>
      </c>
      <c r="AO27" s="3">
        <v>45740</v>
      </c>
      <c r="AP27" s="3">
        <v>45736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45722</v>
      </c>
      <c r="B28" s="14" t="s">
        <v>506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508</v>
      </c>
      <c r="AG28" s="1" t="s">
        <v>123</v>
      </c>
      <c r="AH28" s="1" t="s">
        <v>74</v>
      </c>
      <c r="AI28" s="1">
        <v>2</v>
      </c>
      <c r="AJ28" s="3">
        <v>45741</v>
      </c>
      <c r="AK28" s="3">
        <v>0</v>
      </c>
      <c r="AL28" s="3">
        <v>45732</v>
      </c>
      <c r="AM28" s="3">
        <v>45739</v>
      </c>
      <c r="AN28" s="3">
        <v>45740</v>
      </c>
      <c r="AO28" s="3">
        <v>45740</v>
      </c>
      <c r="AP28" s="3">
        <v>45736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45728</v>
      </c>
      <c r="B29" s="14" t="s">
        <v>571</v>
      </c>
      <c r="C29" s="9" t="s">
        <v>73</v>
      </c>
      <c r="D29" s="13" t="s">
        <v>357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45742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574</v>
      </c>
      <c r="AG29" s="1" t="s">
        <v>124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45728</v>
      </c>
      <c r="B30" s="14" t="s">
        <v>571</v>
      </c>
      <c r="C30" s="9" t="s">
        <v>73</v>
      </c>
      <c r="D30" s="13" t="s">
        <v>358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45742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574</v>
      </c>
      <c r="AG30" s="1" t="s">
        <v>123</v>
      </c>
      <c r="AH30" s="1" t="s">
        <v>74</v>
      </c>
      <c r="AI30" s="1">
        <v>2</v>
      </c>
      <c r="AJ30" s="3">
        <v>45742</v>
      </c>
      <c r="AK30" s="3">
        <v>0</v>
      </c>
      <c r="AL30" s="3">
        <v>45733</v>
      </c>
      <c r="AM30" s="3">
        <v>45740</v>
      </c>
      <c r="AN30" s="3">
        <v>45741</v>
      </c>
      <c r="AO30" s="3">
        <v>45741</v>
      </c>
      <c r="AP30" s="3">
        <v>45737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45728</v>
      </c>
      <c r="B31" s="14" t="s">
        <v>571</v>
      </c>
      <c r="C31" s="9" t="s">
        <v>73</v>
      </c>
      <c r="D31" s="13" t="s">
        <v>413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45742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574</v>
      </c>
      <c r="AG31" s="1" t="s">
        <v>123</v>
      </c>
      <c r="AH31" s="1" t="s">
        <v>74</v>
      </c>
      <c r="AI31" s="1">
        <v>2</v>
      </c>
      <c r="AJ31" s="3">
        <v>45742</v>
      </c>
      <c r="AK31" s="3">
        <v>0</v>
      </c>
      <c r="AL31" s="3">
        <v>45733</v>
      </c>
      <c r="AM31" s="3">
        <v>45740</v>
      </c>
      <c r="AN31" s="3">
        <v>45741</v>
      </c>
      <c r="AO31" s="3">
        <v>45741</v>
      </c>
      <c r="AP31" s="3">
        <v>45737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45728</v>
      </c>
      <c r="B32" s="14" t="s">
        <v>573</v>
      </c>
      <c r="C32" s="9" t="s">
        <v>73</v>
      </c>
      <c r="D32" s="13" t="s">
        <v>232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45742</v>
      </c>
      <c r="U32" s="11">
        <v>10000</v>
      </c>
      <c r="V32" s="10">
        <v>0</v>
      </c>
      <c r="W32" s="10">
        <v>10000</v>
      </c>
      <c r="X32" s="10">
        <v>10000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574</v>
      </c>
      <c r="AG32" s="1" t="s">
        <v>125</v>
      </c>
      <c r="AH32" s="1" t="s">
        <v>74</v>
      </c>
      <c r="AI32" s="1">
        <v>2</v>
      </c>
      <c r="AJ32" s="3">
        <v>45742</v>
      </c>
      <c r="AK32" s="3">
        <v>0</v>
      </c>
      <c r="AL32" s="3">
        <v>45733</v>
      </c>
      <c r="AM32" s="3">
        <v>45740</v>
      </c>
      <c r="AN32" s="3">
        <v>45741</v>
      </c>
      <c r="AO32" s="3">
        <v>45741</v>
      </c>
      <c r="AP32" s="3">
        <v>45737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45722</v>
      </c>
      <c r="B33" s="14" t="s">
        <v>506</v>
      </c>
      <c r="C33" s="9" t="s">
        <v>73</v>
      </c>
      <c r="D33" s="13" t="s">
        <v>509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45743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510</v>
      </c>
      <c r="AG33" s="1" t="s">
        <v>123</v>
      </c>
      <c r="AH33" s="1" t="s">
        <v>74</v>
      </c>
      <c r="AI33" s="1">
        <v>2</v>
      </c>
      <c r="AJ33" s="3">
        <v>45743</v>
      </c>
      <c r="AK33" s="3">
        <v>0</v>
      </c>
      <c r="AL33" s="3">
        <v>45734</v>
      </c>
      <c r="AM33" s="3">
        <v>45741</v>
      </c>
      <c r="AN33" s="3">
        <v>45742</v>
      </c>
      <c r="AO33" s="3">
        <v>45742</v>
      </c>
      <c r="AP33" s="3">
        <v>45738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45722</v>
      </c>
      <c r="B34" s="14" t="s">
        <v>506</v>
      </c>
      <c r="C34" s="9" t="s">
        <v>73</v>
      </c>
      <c r="D34" s="13" t="s">
        <v>255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45743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510</v>
      </c>
      <c r="AG34" s="1" t="s">
        <v>123</v>
      </c>
      <c r="AH34" s="1" t="s">
        <v>74</v>
      </c>
      <c r="AI34" s="1">
        <v>2</v>
      </c>
      <c r="AJ34" s="3">
        <v>45743</v>
      </c>
      <c r="AK34" s="3">
        <v>0</v>
      </c>
      <c r="AL34" s="3">
        <v>45734</v>
      </c>
      <c r="AM34" s="3">
        <v>45741</v>
      </c>
      <c r="AN34" s="3">
        <v>45742</v>
      </c>
      <c r="AO34" s="3">
        <v>45742</v>
      </c>
      <c r="AP34" s="3">
        <v>45738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45721</v>
      </c>
      <c r="B35" s="14" t="s">
        <v>520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45743</v>
      </c>
      <c r="U35" s="11">
        <v>5000</v>
      </c>
      <c r="V35" s="10">
        <v>5000</v>
      </c>
      <c r="W35" s="10">
        <v>0</v>
      </c>
      <c r="X35" s="10">
        <v>0</v>
      </c>
      <c r="Y35" s="10">
        <v>0</v>
      </c>
      <c r="Z35" s="9" t="s">
        <v>197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77</v>
      </c>
      <c r="AI35" s="1">
        <v>1</v>
      </c>
      <c r="AJ35" s="3">
        <v>45743</v>
      </c>
      <c r="AK35" s="3">
        <v>0</v>
      </c>
      <c r="AL35" s="3">
        <v>0</v>
      </c>
      <c r="AM35" s="3">
        <v>0</v>
      </c>
      <c r="AN35" s="3">
        <v>0</v>
      </c>
      <c r="AO35" s="3">
        <v>45742</v>
      </c>
      <c r="AP35" s="3">
        <v>45738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45728</v>
      </c>
      <c r="B36" s="14" t="s">
        <v>571</v>
      </c>
      <c r="C36" s="9" t="s">
        <v>73</v>
      </c>
      <c r="D36" s="13" t="s">
        <v>194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45744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197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575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45728</v>
      </c>
      <c r="B37" s="14" t="s">
        <v>571</v>
      </c>
      <c r="C37" s="9" t="s">
        <v>73</v>
      </c>
      <c r="D37" s="13" t="s">
        <v>239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45744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575</v>
      </c>
      <c r="AG37" s="1" t="s">
        <v>125</v>
      </c>
      <c r="AH37" s="1" t="s">
        <v>74</v>
      </c>
      <c r="AI37" s="1">
        <v>2</v>
      </c>
      <c r="AJ37" s="3">
        <v>45744</v>
      </c>
      <c r="AK37" s="3">
        <v>0</v>
      </c>
      <c r="AL37" s="3">
        <v>45735</v>
      </c>
      <c r="AM37" s="3">
        <v>45742</v>
      </c>
      <c r="AN37" s="3">
        <v>45743</v>
      </c>
      <c r="AO37" s="3">
        <v>45743</v>
      </c>
      <c r="AP37" s="3">
        <v>45739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45728</v>
      </c>
      <c r="B38" s="14" t="s">
        <v>571</v>
      </c>
      <c r="C38" s="9" t="s">
        <v>73</v>
      </c>
      <c r="D38" s="13" t="s">
        <v>238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45744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575</v>
      </c>
      <c r="AG38" s="1" t="s">
        <v>125</v>
      </c>
      <c r="AH38" s="1" t="s">
        <v>74</v>
      </c>
      <c r="AI38" s="1">
        <v>2</v>
      </c>
      <c r="AJ38" s="3">
        <v>45744</v>
      </c>
      <c r="AK38" s="3">
        <v>0</v>
      </c>
      <c r="AL38" s="3">
        <v>45735</v>
      </c>
      <c r="AM38" s="3">
        <v>45742</v>
      </c>
      <c r="AN38" s="3">
        <v>45743</v>
      </c>
      <c r="AO38" s="3">
        <v>45743</v>
      </c>
      <c r="AP38" s="3">
        <v>45739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45728</v>
      </c>
      <c r="B39" s="14" t="s">
        <v>573</v>
      </c>
      <c r="C39" s="9" t="s">
        <v>73</v>
      </c>
      <c r="D39" s="13" t="s">
        <v>293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575</v>
      </c>
      <c r="AG39" s="1" t="s">
        <v>61</v>
      </c>
      <c r="AH39" s="1" t="s">
        <v>74</v>
      </c>
      <c r="AI39" s="1">
        <v>2</v>
      </c>
      <c r="AJ39" s="3">
        <v>45744</v>
      </c>
      <c r="AK39" s="3">
        <v>0</v>
      </c>
      <c r="AL39" s="3">
        <v>45735</v>
      </c>
      <c r="AM39" s="3">
        <v>45742</v>
      </c>
      <c r="AN39" s="3">
        <v>45743</v>
      </c>
      <c r="AO39" s="3">
        <v>45743</v>
      </c>
      <c r="AP39" s="3">
        <v>45739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0</v>
      </c>
    </row>
    <row r="40" spans="1:56" ht="28.5" customHeight="1" x14ac:dyDescent="0.45">
      <c r="A40" s="3">
        <v>45728</v>
      </c>
      <c r="B40" s="14" t="s">
        <v>576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45745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197</v>
      </c>
      <c r="AA40" s="8">
        <v>17602.2</v>
      </c>
      <c r="AB40" s="8">
        <v>6064</v>
      </c>
      <c r="AC40" s="8">
        <v>11538.2</v>
      </c>
      <c r="AD40" s="8">
        <v>0</v>
      </c>
      <c r="AE40" s="8">
        <v>0</v>
      </c>
      <c r="AF40" s="8" t="s">
        <v>577</v>
      </c>
      <c r="AG40" s="1" t="s">
        <v>125</v>
      </c>
      <c r="AH40" s="1" t="s">
        <v>77</v>
      </c>
      <c r="AI40" s="1">
        <v>1</v>
      </c>
      <c r="AJ40" s="3">
        <v>45745</v>
      </c>
      <c r="AK40" s="3">
        <v>0</v>
      </c>
      <c r="AL40" s="3">
        <v>0</v>
      </c>
      <c r="AM40" s="3">
        <v>0</v>
      </c>
      <c r="AN40" s="3">
        <v>0</v>
      </c>
      <c r="AO40" s="3">
        <v>45744</v>
      </c>
      <c r="AP40" s="3">
        <v>45740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869.108504888889</v>
      </c>
    </row>
    <row r="41" spans="1:56" ht="28.5" customHeight="1" x14ac:dyDescent="0.45">
      <c r="A41" s="3">
        <v>45728</v>
      </c>
      <c r="B41" s="14" t="s">
        <v>578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45745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197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579</v>
      </c>
      <c r="AG41" s="1" t="s">
        <v>125</v>
      </c>
      <c r="AH41" s="1" t="s">
        <v>77</v>
      </c>
      <c r="AI41" s="1">
        <v>1</v>
      </c>
      <c r="AJ41" s="3">
        <v>45745</v>
      </c>
      <c r="AK41" s="3">
        <v>0</v>
      </c>
      <c r="AL41" s="3">
        <v>0</v>
      </c>
      <c r="AM41" s="3">
        <v>0</v>
      </c>
      <c r="AN41" s="3">
        <v>0</v>
      </c>
      <c r="AO41" s="3">
        <v>45744</v>
      </c>
      <c r="AP41" s="3">
        <v>45740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1325.8759360000001</v>
      </c>
    </row>
    <row r="42" spans="1:56" ht="28.5" customHeight="1" x14ac:dyDescent="0.45">
      <c r="A42" s="3">
        <v>45737</v>
      </c>
      <c r="B42" s="14" t="s">
        <v>138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 t="s">
        <v>63</v>
      </c>
      <c r="U42" s="11">
        <v>65000</v>
      </c>
      <c r="V42" s="10">
        <v>0</v>
      </c>
      <c r="W42" s="10">
        <v>65000</v>
      </c>
      <c r="X42" s="10">
        <v>0</v>
      </c>
      <c r="Y42" s="10">
        <v>68250</v>
      </c>
      <c r="Z42" s="9" t="s">
        <v>197</v>
      </c>
      <c r="AA42" s="8">
        <v>57207.149999999994</v>
      </c>
      <c r="AB42" s="8">
        <v>0</v>
      </c>
      <c r="AC42" s="8">
        <v>57207.149999999994</v>
      </c>
      <c r="AD42" s="8">
        <v>0</v>
      </c>
      <c r="AE42" s="8">
        <v>0</v>
      </c>
      <c r="AF42" s="8">
        <v>0</v>
      </c>
      <c r="AG42" s="1" t="s">
        <v>125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4309.0967920000003</v>
      </c>
    </row>
    <row r="43" spans="1:56" ht="28.5" customHeight="1" x14ac:dyDescent="0.45">
      <c r="A43" s="3">
        <v>45737</v>
      </c>
      <c r="B43" s="14" t="s">
        <v>138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197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61</v>
      </c>
      <c r="AH43" s="1" t="s">
        <v>77</v>
      </c>
      <c r="AI43" s="1">
        <v>1</v>
      </c>
      <c r="AJ43" s="3">
        <v>45750</v>
      </c>
      <c r="AK43" s="3">
        <v>0</v>
      </c>
      <c r="AL43" s="3">
        <v>0</v>
      </c>
      <c r="AM43" s="3">
        <v>0</v>
      </c>
      <c r="AN43" s="3">
        <v>0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394.60593333333333</v>
      </c>
    </row>
    <row r="44" spans="1:56" ht="28.5" customHeight="1" x14ac:dyDescent="0.45">
      <c r="A44" s="3">
        <v>45737</v>
      </c>
      <c r="B44" s="14" t="s">
        <v>138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197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1325.8759360000001</v>
      </c>
    </row>
    <row r="45" spans="1:56" ht="28.5" customHeight="1" x14ac:dyDescent="0.45">
      <c r="A45" s="3">
        <v>45737</v>
      </c>
      <c r="B45" s="14" t="s">
        <v>138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197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45777</v>
      </c>
      <c r="U46" s="11">
        <v>600000</v>
      </c>
      <c r="V46" s="10">
        <v>0</v>
      </c>
      <c r="W46" s="10">
        <v>600000</v>
      </c>
      <c r="X46" s="10">
        <v>0</v>
      </c>
      <c r="Y46" s="10">
        <v>630000</v>
      </c>
      <c r="Z46" s="9" t="s">
        <v>197</v>
      </c>
      <c r="AA46" s="8">
        <v>528066</v>
      </c>
      <c r="AB46" s="8">
        <v>0</v>
      </c>
      <c r="AC46" s="8">
        <v>528066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39776.278080000004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197</v>
      </c>
      <c r="AA47" s="8">
        <v>705205.60000000009</v>
      </c>
      <c r="AB47" s="8">
        <v>50348.900000000009</v>
      </c>
      <c r="AC47" s="8">
        <v>654856.69999999995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321</v>
      </c>
      <c r="D48" s="13" t="s">
        <v>322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133</v>
      </c>
      <c r="T48" s="12">
        <v>45777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323</v>
      </c>
      <c r="AA48" s="8">
        <v>11525.250000000002</v>
      </c>
      <c r="AB48" s="8">
        <v>1520</v>
      </c>
      <c r="AC48" s="8">
        <v>10005.250000000002</v>
      </c>
      <c r="AD48" s="8">
        <v>0</v>
      </c>
      <c r="AE48" s="8">
        <v>11525.250000000002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45777</v>
      </c>
      <c r="AK48" s="3">
        <v>45773</v>
      </c>
      <c r="AL48" s="3">
        <v>45767</v>
      </c>
      <c r="AM48" s="3">
        <v>45774</v>
      </c>
      <c r="AN48" s="3">
        <v>45775</v>
      </c>
      <c r="AO48" s="3">
        <v>45775</v>
      </c>
      <c r="AP48" s="3">
        <v>45772</v>
      </c>
      <c r="AQ48" s="3">
        <v>45776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675.91022222222273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323</v>
      </c>
      <c r="AA49" s="8">
        <v>11525.250000000002</v>
      </c>
      <c r="AB49" s="8">
        <v>1520</v>
      </c>
      <c r="AC49" s="8">
        <v>10005.250000000002</v>
      </c>
      <c r="AD49" s="8">
        <v>0</v>
      </c>
      <c r="AE49" s="8">
        <v>11525.250000000002</v>
      </c>
      <c r="AF49" s="8" t="s">
        <v>58</v>
      </c>
      <c r="AG49" s="1" t="s">
        <v>125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324</v>
      </c>
      <c r="BD49" s="56">
        <v>0</v>
      </c>
    </row>
    <row r="50" spans="1:56" ht="28.5" customHeight="1" x14ac:dyDescent="0.45">
      <c r="A50" s="3">
        <v>45721</v>
      </c>
      <c r="B50" s="14" t="s">
        <v>522</v>
      </c>
      <c r="C50" s="9" t="s">
        <v>152</v>
      </c>
      <c r="D50" s="13" t="s">
        <v>493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240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241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196</v>
      </c>
      <c r="D52" s="13" t="s">
        <v>59</v>
      </c>
      <c r="E52" s="9">
        <v>20</v>
      </c>
      <c r="F52" s="9">
        <v>30</v>
      </c>
      <c r="G52" s="9" t="s">
        <v>60</v>
      </c>
      <c r="H52" s="9">
        <v>0</v>
      </c>
      <c r="I52" s="9">
        <v>53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45777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151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77</v>
      </c>
      <c r="AI52" s="1">
        <v>1</v>
      </c>
      <c r="AJ52" s="3">
        <v>45777</v>
      </c>
      <c r="AK52" s="3">
        <v>0</v>
      </c>
      <c r="AL52" s="3">
        <v>0</v>
      </c>
      <c r="AM52" s="3">
        <v>0</v>
      </c>
      <c r="AN52" s="3">
        <v>0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45">
      <c r="A53" s="3" t="s">
        <v>146</v>
      </c>
      <c r="B53" s="14" t="s">
        <v>146</v>
      </c>
      <c r="C53" s="9" t="s">
        <v>196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151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1</v>
      </c>
      <c r="AJ53" s="3">
        <v>45807</v>
      </c>
      <c r="AK53" s="3">
        <v>0</v>
      </c>
      <c r="AL53" s="3">
        <v>0</v>
      </c>
      <c r="AM53" s="3">
        <v>0</v>
      </c>
      <c r="AN53" s="3">
        <v>0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540.28975000000003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151</v>
      </c>
      <c r="AA54" s="8">
        <v>17602.2</v>
      </c>
      <c r="AB54" s="8">
        <v>8801.1</v>
      </c>
      <c r="AC54" s="8">
        <v>8801.1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86</v>
      </c>
      <c r="D55" s="13" t="s">
        <v>59</v>
      </c>
      <c r="E55" s="9">
        <v>20</v>
      </c>
      <c r="F55" s="9">
        <v>38</v>
      </c>
      <c r="G55" s="9" t="s">
        <v>60</v>
      </c>
      <c r="H55" s="9">
        <v>0</v>
      </c>
      <c r="I55" s="9">
        <v>72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 t="s">
        <v>63</v>
      </c>
      <c r="U55" s="11">
        <v>50000</v>
      </c>
      <c r="V55" s="10">
        <v>0</v>
      </c>
      <c r="W55" s="10">
        <v>50000</v>
      </c>
      <c r="X55" s="10">
        <v>0</v>
      </c>
      <c r="Y55" s="10">
        <v>0</v>
      </c>
      <c r="Z55" s="9" t="s">
        <v>79</v>
      </c>
      <c r="AA55" s="8">
        <v>55181.5</v>
      </c>
      <c r="AB55" s="8">
        <v>14387</v>
      </c>
      <c r="AC55" s="8">
        <v>40794.5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 t="s">
        <v>63</v>
      </c>
      <c r="AK55" s="3">
        <v>0</v>
      </c>
      <c r="AL55" s="3">
        <v>0</v>
      </c>
      <c r="AM55" s="3">
        <v>0</v>
      </c>
      <c r="AN55" s="3">
        <v>0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2937.2039999999997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79</v>
      </c>
      <c r="AA56" s="8">
        <v>55181.5</v>
      </c>
      <c r="AB56" s="8">
        <v>14387</v>
      </c>
      <c r="AC56" s="8">
        <v>40794.5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45">
      <c r="A57" s="3">
        <v>45724</v>
      </c>
      <c r="B57" s="14" t="s">
        <v>591</v>
      </c>
      <c r="C57" s="9" t="s">
        <v>555</v>
      </c>
      <c r="D57" s="13" t="s">
        <v>556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254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45747</v>
      </c>
      <c r="U57" s="11">
        <v>4000</v>
      </c>
      <c r="V57" s="10">
        <v>4000</v>
      </c>
      <c r="W57" s="10">
        <v>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45747</v>
      </c>
      <c r="AK57" s="3">
        <v>45743</v>
      </c>
      <c r="AL57" s="3">
        <v>45737</v>
      </c>
      <c r="AM57" s="3">
        <v>45744</v>
      </c>
      <c r="AN57" s="3">
        <v>45745</v>
      </c>
      <c r="AO57" s="3">
        <v>45745</v>
      </c>
      <c r="AP57" s="3">
        <v>45742</v>
      </c>
      <c r="AQ57" s="3">
        <v>45746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45727</v>
      </c>
      <c r="B58" s="14" t="s">
        <v>594</v>
      </c>
      <c r="C58" s="9" t="s">
        <v>557</v>
      </c>
      <c r="D58" s="13" t="s">
        <v>558</v>
      </c>
      <c r="E58" s="9">
        <v>20</v>
      </c>
      <c r="F58" s="9">
        <v>34</v>
      </c>
      <c r="G58" s="9" t="s">
        <v>60</v>
      </c>
      <c r="H58" s="9" t="s">
        <v>66</v>
      </c>
      <c r="I58" s="9">
        <v>90</v>
      </c>
      <c r="J58" s="9" t="s">
        <v>57</v>
      </c>
      <c r="K58" s="9">
        <v>5</v>
      </c>
      <c r="L58" s="9" t="s">
        <v>254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45747</v>
      </c>
      <c r="U58" s="11">
        <v>5000</v>
      </c>
      <c r="V58" s="10">
        <v>5446</v>
      </c>
      <c r="W58" s="10">
        <v>0</v>
      </c>
      <c r="X58" s="10">
        <v>5400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356</v>
      </c>
      <c r="AG58" s="1" t="s">
        <v>124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45727</v>
      </c>
      <c r="B59" s="14" t="s">
        <v>595</v>
      </c>
      <c r="C59" s="9" t="s">
        <v>155</v>
      </c>
      <c r="D59" s="13" t="s">
        <v>559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45740</v>
      </c>
      <c r="U59" s="11">
        <v>5000</v>
      </c>
      <c r="V59" s="10">
        <v>0</v>
      </c>
      <c r="W59" s="10">
        <v>5000</v>
      </c>
      <c r="X59" s="10">
        <v>5100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619</v>
      </c>
      <c r="AG59" s="1" t="s">
        <v>122</v>
      </c>
      <c r="AH59" s="1" t="s">
        <v>75</v>
      </c>
      <c r="AI59" s="1">
        <v>4</v>
      </c>
      <c r="AJ59" s="3">
        <v>45740</v>
      </c>
      <c r="AK59" s="3">
        <v>45736</v>
      </c>
      <c r="AL59" s="3">
        <v>45729</v>
      </c>
      <c r="AM59" s="3">
        <v>45737</v>
      </c>
      <c r="AN59" s="3">
        <v>45738</v>
      </c>
      <c r="AO59" s="3">
        <v>45739</v>
      </c>
      <c r="AP59" s="3">
        <v>45735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45726</v>
      </c>
      <c r="B60" s="14" t="s">
        <v>596</v>
      </c>
      <c r="C60" s="9" t="s">
        <v>155</v>
      </c>
      <c r="D60" s="13" t="s">
        <v>552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45740</v>
      </c>
      <c r="U60" s="11">
        <v>10000</v>
      </c>
      <c r="V60" s="10">
        <v>10011</v>
      </c>
      <c r="W60" s="10">
        <v>0</v>
      </c>
      <c r="X60" s="10">
        <v>10600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619</v>
      </c>
      <c r="AG60" s="1" t="s">
        <v>124</v>
      </c>
      <c r="AH60" s="1" t="s">
        <v>75</v>
      </c>
      <c r="AI60" s="1">
        <v>4</v>
      </c>
      <c r="AJ60" s="3">
        <v>45740</v>
      </c>
      <c r="AK60" s="3">
        <v>45736</v>
      </c>
      <c r="AL60" s="3">
        <v>45729</v>
      </c>
      <c r="AM60" s="3">
        <v>45737</v>
      </c>
      <c r="AN60" s="3">
        <v>45738</v>
      </c>
      <c r="AO60" s="3">
        <v>45739</v>
      </c>
      <c r="AP60" s="3">
        <v>45735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45726</v>
      </c>
      <c r="B61" s="14" t="s">
        <v>596</v>
      </c>
      <c r="C61" s="9" t="s">
        <v>155</v>
      </c>
      <c r="D61" s="13" t="s">
        <v>553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45740</v>
      </c>
      <c r="U61" s="11">
        <v>10000</v>
      </c>
      <c r="V61" s="10">
        <v>5500</v>
      </c>
      <c r="W61" s="10">
        <v>4500</v>
      </c>
      <c r="X61" s="10">
        <v>10245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619</v>
      </c>
      <c r="AG61" s="1" t="s">
        <v>122</v>
      </c>
      <c r="AH61" s="1" t="s">
        <v>75</v>
      </c>
      <c r="AI61" s="1">
        <v>4</v>
      </c>
      <c r="AJ61" s="3">
        <v>45740</v>
      </c>
      <c r="AK61" s="3">
        <v>45736</v>
      </c>
      <c r="AL61" s="3">
        <v>45729</v>
      </c>
      <c r="AM61" s="3">
        <v>45737</v>
      </c>
      <c r="AN61" s="3">
        <v>45738</v>
      </c>
      <c r="AO61" s="3">
        <v>45739</v>
      </c>
      <c r="AP61" s="3">
        <v>45735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45726</v>
      </c>
      <c r="B62" s="14" t="s">
        <v>596</v>
      </c>
      <c r="C62" s="9" t="s">
        <v>155</v>
      </c>
      <c r="D62" s="13" t="s">
        <v>554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45740</v>
      </c>
      <c r="U62" s="11">
        <v>10000</v>
      </c>
      <c r="V62" s="10">
        <v>9511</v>
      </c>
      <c r="W62" s="10">
        <v>489</v>
      </c>
      <c r="X62" s="10">
        <v>10250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619</v>
      </c>
      <c r="AG62" s="1" t="s">
        <v>122</v>
      </c>
      <c r="AH62" s="1" t="s">
        <v>75</v>
      </c>
      <c r="AI62" s="1">
        <v>4</v>
      </c>
      <c r="AJ62" s="3">
        <v>45740</v>
      </c>
      <c r="AK62" s="3">
        <v>45736</v>
      </c>
      <c r="AL62" s="3">
        <v>45729</v>
      </c>
      <c r="AM62" s="3">
        <v>45737</v>
      </c>
      <c r="AN62" s="3">
        <v>45738</v>
      </c>
      <c r="AO62" s="3">
        <v>45739</v>
      </c>
      <c r="AP62" s="3">
        <v>45735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523</v>
      </c>
      <c r="C63" s="9" t="s">
        <v>152</v>
      </c>
      <c r="D63" s="13" t="s">
        <v>497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45741</v>
      </c>
      <c r="U63" s="11">
        <v>4960</v>
      </c>
      <c r="V63" s="10">
        <v>0</v>
      </c>
      <c r="W63" s="10">
        <v>4960</v>
      </c>
      <c r="X63" s="10">
        <v>10610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45741</v>
      </c>
      <c r="AK63" s="3">
        <v>45737</v>
      </c>
      <c r="AL63" s="3">
        <v>45730</v>
      </c>
      <c r="AM63" s="3">
        <v>45738</v>
      </c>
      <c r="AN63" s="3">
        <v>45739</v>
      </c>
      <c r="AO63" s="3">
        <v>45740</v>
      </c>
      <c r="AP63" s="3">
        <v>45736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523</v>
      </c>
      <c r="C64" s="9" t="s">
        <v>152</v>
      </c>
      <c r="D64" s="13" t="s">
        <v>362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111</v>
      </c>
      <c r="V64" s="10">
        <v>0</v>
      </c>
      <c r="W64" s="10">
        <v>111</v>
      </c>
      <c r="X64" s="10">
        <v>5600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331</v>
      </c>
      <c r="C65" s="9" t="s">
        <v>132</v>
      </c>
      <c r="D65" s="13" t="s">
        <v>367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45741</v>
      </c>
      <c r="U65" s="11">
        <v>2500</v>
      </c>
      <c r="V65" s="10">
        <v>2235</v>
      </c>
      <c r="W65" s="10">
        <v>265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331</v>
      </c>
      <c r="C66" s="9" t="s">
        <v>132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2172</v>
      </c>
      <c r="W66" s="10">
        <v>328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331</v>
      </c>
      <c r="C67" s="9" t="s">
        <v>132</v>
      </c>
      <c r="D67" s="13">
        <v>957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2225</v>
      </c>
      <c r="W67" s="10">
        <v>275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331</v>
      </c>
      <c r="C68" s="9" t="s">
        <v>132</v>
      </c>
      <c r="D68" s="13" t="s">
        <v>366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3047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385</v>
      </c>
      <c r="AG68" s="1" t="s">
        <v>124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331</v>
      </c>
      <c r="C69" s="9" t="s">
        <v>132</v>
      </c>
      <c r="D69" s="13">
        <v>937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2404</v>
      </c>
      <c r="W69" s="10">
        <v>96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45673</v>
      </c>
      <c r="B70" s="14" t="s">
        <v>331</v>
      </c>
      <c r="C70" s="9" t="s">
        <v>132</v>
      </c>
      <c r="D70" s="13" t="s">
        <v>359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2400</v>
      </c>
      <c r="W70" s="10">
        <v>100</v>
      </c>
      <c r="X70" s="10">
        <v>2820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524</v>
      </c>
      <c r="C71" s="9" t="s">
        <v>152</v>
      </c>
      <c r="D71" s="13" t="s">
        <v>162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20000</v>
      </c>
      <c r="V71" s="10">
        <v>0</v>
      </c>
      <c r="W71" s="10">
        <v>20000</v>
      </c>
      <c r="X71" s="10">
        <v>21200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45729</v>
      </c>
      <c r="B72" s="14" t="s">
        <v>618</v>
      </c>
      <c r="C72" s="9" t="s">
        <v>300</v>
      </c>
      <c r="D72" s="13" t="s">
        <v>593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253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45743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45743</v>
      </c>
      <c r="AK72" s="3">
        <v>45739</v>
      </c>
      <c r="AL72" s="3">
        <v>45733</v>
      </c>
      <c r="AM72" s="3">
        <v>45740</v>
      </c>
      <c r="AN72" s="3">
        <v>45741</v>
      </c>
      <c r="AO72" s="3">
        <v>45741</v>
      </c>
      <c r="AP72" s="3">
        <v>45738</v>
      </c>
      <c r="AQ72" s="3">
        <v>45742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525</v>
      </c>
      <c r="C73" s="9" t="s">
        <v>152</v>
      </c>
      <c r="D73" s="13" t="s">
        <v>361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10000</v>
      </c>
      <c r="V73" s="10">
        <v>554</v>
      </c>
      <c r="W73" s="10">
        <v>9446</v>
      </c>
      <c r="X73" s="10">
        <v>10599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525</v>
      </c>
      <c r="C74" s="9" t="s">
        <v>152</v>
      </c>
      <c r="D74" s="13" t="s">
        <v>131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45743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45743</v>
      </c>
      <c r="AK74" s="3">
        <v>45739</v>
      </c>
      <c r="AL74" s="3">
        <v>45732</v>
      </c>
      <c r="AM74" s="3">
        <v>45740</v>
      </c>
      <c r="AN74" s="3">
        <v>45741</v>
      </c>
      <c r="AO74" s="3">
        <v>45742</v>
      </c>
      <c r="AP74" s="3">
        <v>45738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45611</v>
      </c>
      <c r="B75" s="14" t="s">
        <v>251</v>
      </c>
      <c r="C75" s="9" t="s">
        <v>152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67</v>
      </c>
      <c r="V75" s="10">
        <v>0</v>
      </c>
      <c r="W75" s="10">
        <v>67</v>
      </c>
      <c r="X75" s="10">
        <v>0</v>
      </c>
      <c r="Y75" s="10">
        <v>70.350000000000009</v>
      </c>
      <c r="Z75" s="9" t="s">
        <v>81</v>
      </c>
      <c r="AA75" s="8">
        <v>70.199250000000006</v>
      </c>
      <c r="AB75" s="8">
        <v>70.199250000000006</v>
      </c>
      <c r="AC75" s="8">
        <v>0</v>
      </c>
      <c r="AD75" s="8">
        <v>0</v>
      </c>
      <c r="AE75" s="8">
        <v>70.199250000000006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526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246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1945</v>
      </c>
      <c r="V77" s="10">
        <v>0</v>
      </c>
      <c r="W77" s="10">
        <v>1945</v>
      </c>
      <c r="X77" s="10">
        <v>0</v>
      </c>
      <c r="Y77" s="10">
        <v>2042.25</v>
      </c>
      <c r="Z77" s="9" t="s">
        <v>81</v>
      </c>
      <c r="AA77" s="8">
        <v>2037.8737500000002</v>
      </c>
      <c r="AB77" s="8">
        <v>2037.8737500000002</v>
      </c>
      <c r="AC77" s="8">
        <v>0</v>
      </c>
      <c r="AD77" s="8">
        <v>0</v>
      </c>
      <c r="AE77" s="8">
        <v>2037.8737500000002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522</v>
      </c>
      <c r="C78" s="9" t="s">
        <v>152</v>
      </c>
      <c r="D78" s="13" t="s">
        <v>363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374</v>
      </c>
      <c r="C79" s="9" t="s">
        <v>152</v>
      </c>
      <c r="D79" s="13" t="s">
        <v>363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940</v>
      </c>
      <c r="V79" s="10">
        <v>0</v>
      </c>
      <c r="W79" s="10">
        <v>940</v>
      </c>
      <c r="X79" s="10">
        <v>0</v>
      </c>
      <c r="Y79" s="10">
        <v>987</v>
      </c>
      <c r="Z79" s="9" t="s">
        <v>81</v>
      </c>
      <c r="AA79" s="8">
        <v>984.8850000000001</v>
      </c>
      <c r="AB79" s="8">
        <v>984.8850000000001</v>
      </c>
      <c r="AC79" s="8">
        <v>0</v>
      </c>
      <c r="AD79" s="8">
        <v>984.8850000000001</v>
      </c>
      <c r="AE79" s="8">
        <v>0</v>
      </c>
      <c r="AF79" s="8" t="s">
        <v>302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527</v>
      </c>
      <c r="C80" s="9" t="s">
        <v>152</v>
      </c>
      <c r="D80" s="13" t="s">
        <v>163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5040</v>
      </c>
      <c r="V80" s="10">
        <v>418</v>
      </c>
      <c r="W80" s="10">
        <v>4622</v>
      </c>
      <c r="X80" s="10">
        <v>0</v>
      </c>
      <c r="Y80" s="10">
        <v>4853.1000000000004</v>
      </c>
      <c r="Z80" s="9" t="s">
        <v>81</v>
      </c>
      <c r="AA80" s="8">
        <v>4842.7004999999999</v>
      </c>
      <c r="AB80" s="8">
        <v>3165</v>
      </c>
      <c r="AC80" s="8">
        <v>1677.7004999999999</v>
      </c>
      <c r="AD80" s="8">
        <v>0</v>
      </c>
      <c r="AE80" s="8">
        <v>4842.7004999999999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126.7595933333333</v>
      </c>
    </row>
    <row r="81" spans="1:56" ht="28.5" customHeight="1" x14ac:dyDescent="0.45">
      <c r="A81" s="3">
        <v>45720</v>
      </c>
      <c r="B81" s="14" t="s">
        <v>511</v>
      </c>
      <c r="C81" s="9" t="s">
        <v>111</v>
      </c>
      <c r="D81" s="13" t="s">
        <v>496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45747</v>
      </c>
      <c r="U81" s="11">
        <v>5000</v>
      </c>
      <c r="V81" s="10">
        <v>4703</v>
      </c>
      <c r="W81" s="10">
        <v>297</v>
      </c>
      <c r="X81" s="10">
        <v>5230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45747</v>
      </c>
      <c r="AK81" s="3">
        <v>45743</v>
      </c>
      <c r="AL81" s="3">
        <v>45736</v>
      </c>
      <c r="AM81" s="3">
        <v>45744</v>
      </c>
      <c r="AN81" s="3">
        <v>45745</v>
      </c>
      <c r="AO81" s="3">
        <v>45746</v>
      </c>
      <c r="AP81" s="3">
        <v>45742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45706</v>
      </c>
      <c r="B82" s="14" t="s">
        <v>430</v>
      </c>
      <c r="C82" s="9" t="s">
        <v>111</v>
      </c>
      <c r="D82" s="13" t="s">
        <v>431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45747</v>
      </c>
      <c r="AK82" s="3">
        <v>45743</v>
      </c>
      <c r="AL82" s="3">
        <v>45736</v>
      </c>
      <c r="AM82" s="3">
        <v>45744</v>
      </c>
      <c r="AN82" s="3">
        <v>45745</v>
      </c>
      <c r="AO82" s="3">
        <v>45746</v>
      </c>
      <c r="AP82" s="3">
        <v>45742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45667</v>
      </c>
      <c r="B83" s="14" t="s">
        <v>344</v>
      </c>
      <c r="C83" s="9" t="s">
        <v>111</v>
      </c>
      <c r="D83" s="13" t="s">
        <v>338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45747</v>
      </c>
      <c r="U83" s="11">
        <v>2432</v>
      </c>
      <c r="V83" s="10">
        <v>2432</v>
      </c>
      <c r="W83" s="10">
        <v>0</v>
      </c>
      <c r="X83" s="10">
        <v>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45747</v>
      </c>
      <c r="AK83" s="3">
        <v>45743</v>
      </c>
      <c r="AL83" s="3">
        <v>45736</v>
      </c>
      <c r="AM83" s="3">
        <v>45744</v>
      </c>
      <c r="AN83" s="3">
        <v>45745</v>
      </c>
      <c r="AO83" s="3">
        <v>45746</v>
      </c>
      <c r="AP83" s="3">
        <v>45742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45667</v>
      </c>
      <c r="B84" s="14" t="s">
        <v>346</v>
      </c>
      <c r="C84" s="9" t="s">
        <v>111</v>
      </c>
      <c r="D84" s="13" t="s">
        <v>340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45747</v>
      </c>
      <c r="U84" s="11">
        <v>12000</v>
      </c>
      <c r="V84" s="10">
        <v>0</v>
      </c>
      <c r="W84" s="10">
        <v>12000</v>
      </c>
      <c r="X84" s="10">
        <v>0</v>
      </c>
      <c r="Y84" s="10">
        <v>12600</v>
      </c>
      <c r="Z84" s="9" t="s">
        <v>81</v>
      </c>
      <c r="AA84" s="8">
        <v>13243.56</v>
      </c>
      <c r="AB84" s="8">
        <v>0</v>
      </c>
      <c r="AC84" s="8">
        <v>13243.56</v>
      </c>
      <c r="AD84" s="8">
        <v>0</v>
      </c>
      <c r="AE84" s="8">
        <v>13243.56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45747</v>
      </c>
      <c r="AK84" s="3">
        <v>45743</v>
      </c>
      <c r="AL84" s="3">
        <v>45736</v>
      </c>
      <c r="AM84" s="3">
        <v>45744</v>
      </c>
      <c r="AN84" s="3">
        <v>45745</v>
      </c>
      <c r="AO84" s="3">
        <v>45746</v>
      </c>
      <c r="AP84" s="3">
        <v>45742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1000.6245333333335</v>
      </c>
    </row>
    <row r="85" spans="1:56" ht="28.5" customHeight="1" x14ac:dyDescent="0.45">
      <c r="A85" s="3">
        <v>45721</v>
      </c>
      <c r="B85" s="14" t="s">
        <v>526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45748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0</v>
      </c>
      <c r="AC85" s="8">
        <v>20955</v>
      </c>
      <c r="AD85" s="8">
        <v>0</v>
      </c>
      <c r="AE85" s="8">
        <v>20955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45748</v>
      </c>
      <c r="AK85" s="3">
        <v>45744</v>
      </c>
      <c r="AL85" s="3">
        <v>45737</v>
      </c>
      <c r="AM85" s="3">
        <v>45745</v>
      </c>
      <c r="AN85" s="3">
        <v>45746</v>
      </c>
      <c r="AO85" s="3">
        <v>45747</v>
      </c>
      <c r="AP85" s="3">
        <v>45743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1583.2666666666664</v>
      </c>
    </row>
    <row r="86" spans="1:56" ht="28.5" customHeight="1" x14ac:dyDescent="0.45">
      <c r="A86" s="3">
        <v>45674</v>
      </c>
      <c r="B86" s="14" t="s">
        <v>373</v>
      </c>
      <c r="C86" s="9" t="s">
        <v>152</v>
      </c>
      <c r="D86" s="13" t="s">
        <v>162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254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45748</v>
      </c>
      <c r="U86" s="11">
        <v>811</v>
      </c>
      <c r="V86" s="10">
        <v>0</v>
      </c>
      <c r="W86" s="10">
        <v>811</v>
      </c>
      <c r="X86" s="10">
        <v>0</v>
      </c>
      <c r="Y86" s="10">
        <v>851.55000000000007</v>
      </c>
      <c r="Z86" s="9" t="s">
        <v>81</v>
      </c>
      <c r="AA86" s="8">
        <v>849.72525000000007</v>
      </c>
      <c r="AB86" s="8">
        <v>849.72525000000007</v>
      </c>
      <c r="AC86" s="8">
        <v>0</v>
      </c>
      <c r="AD86" s="8">
        <v>849.72525000000007</v>
      </c>
      <c r="AE86" s="8">
        <v>0</v>
      </c>
      <c r="AF86" s="8" t="s">
        <v>302</v>
      </c>
      <c r="AG86" s="1" t="s">
        <v>122</v>
      </c>
      <c r="AH86" s="1" t="s">
        <v>75</v>
      </c>
      <c r="AI86" s="1">
        <v>4</v>
      </c>
      <c r="AJ86" s="3">
        <v>45748</v>
      </c>
      <c r="AK86" s="3">
        <v>45744</v>
      </c>
      <c r="AL86" s="3">
        <v>45737</v>
      </c>
      <c r="AM86" s="3">
        <v>45745</v>
      </c>
      <c r="AN86" s="3">
        <v>45746</v>
      </c>
      <c r="AO86" s="3">
        <v>45747</v>
      </c>
      <c r="AP86" s="3">
        <v>45743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524</v>
      </c>
      <c r="C87" s="9" t="s">
        <v>152</v>
      </c>
      <c r="D87" s="13" t="s">
        <v>162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45748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45748</v>
      </c>
      <c r="AK87" s="3">
        <v>45744</v>
      </c>
      <c r="AL87" s="3">
        <v>45737</v>
      </c>
      <c r="AM87" s="3">
        <v>45745</v>
      </c>
      <c r="AN87" s="3">
        <v>45746</v>
      </c>
      <c r="AO87" s="3">
        <v>45747</v>
      </c>
      <c r="AP87" s="3">
        <v>45743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45721</v>
      </c>
      <c r="B88" s="14" t="s">
        <v>527</v>
      </c>
      <c r="C88" s="9" t="s">
        <v>152</v>
      </c>
      <c r="D88" s="13" t="s">
        <v>498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45748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45748</v>
      </c>
      <c r="AK88" s="3">
        <v>45744</v>
      </c>
      <c r="AL88" s="3">
        <v>45737</v>
      </c>
      <c r="AM88" s="3">
        <v>45745</v>
      </c>
      <c r="AN88" s="3">
        <v>45746</v>
      </c>
      <c r="AO88" s="3">
        <v>45747</v>
      </c>
      <c r="AP88" s="3">
        <v>45743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398.98320000000001</v>
      </c>
    </row>
    <row r="89" spans="1:56" ht="28.5" customHeight="1" x14ac:dyDescent="0.45">
      <c r="A89" s="3">
        <v>45611</v>
      </c>
      <c r="B89" s="14" t="s">
        <v>248</v>
      </c>
      <c r="C89" s="9" t="s">
        <v>152</v>
      </c>
      <c r="D89" s="13" t="s">
        <v>498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45748</v>
      </c>
      <c r="U89" s="11">
        <v>640</v>
      </c>
      <c r="V89" s="10">
        <v>225</v>
      </c>
      <c r="W89" s="10">
        <v>415</v>
      </c>
      <c r="X89" s="10">
        <v>0</v>
      </c>
      <c r="Y89" s="10">
        <v>435.75</v>
      </c>
      <c r="Z89" s="9" t="s">
        <v>81</v>
      </c>
      <c r="AA89" s="8">
        <v>434.81625000000008</v>
      </c>
      <c r="AB89" s="8">
        <v>0</v>
      </c>
      <c r="AC89" s="8">
        <v>434.81625000000008</v>
      </c>
      <c r="AD89" s="8">
        <v>0</v>
      </c>
      <c r="AE89" s="8">
        <v>434.81625000000008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45748</v>
      </c>
      <c r="AK89" s="3">
        <v>45744</v>
      </c>
      <c r="AL89" s="3">
        <v>45737</v>
      </c>
      <c r="AM89" s="3">
        <v>45745</v>
      </c>
      <c r="AN89" s="3">
        <v>45746</v>
      </c>
      <c r="AO89" s="3">
        <v>45747</v>
      </c>
      <c r="AP89" s="3">
        <v>45743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32.852783333333335</v>
      </c>
    </row>
    <row r="90" spans="1:56" ht="28.5" customHeight="1" x14ac:dyDescent="0.45">
      <c r="A90" s="3">
        <v>45721</v>
      </c>
      <c r="B90" s="14" t="s">
        <v>528</v>
      </c>
      <c r="C90" s="9" t="s">
        <v>152</v>
      </c>
      <c r="D90" s="13" t="s">
        <v>421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10080</v>
      </c>
      <c r="V90" s="10">
        <v>0</v>
      </c>
      <c r="W90" s="10">
        <v>10080</v>
      </c>
      <c r="X90" s="10">
        <v>0</v>
      </c>
      <c r="Y90" s="10">
        <v>10584</v>
      </c>
      <c r="Z90" s="9" t="s">
        <v>81</v>
      </c>
      <c r="AA90" s="8">
        <v>10279.684800000001</v>
      </c>
      <c r="AB90" s="8">
        <v>0</v>
      </c>
      <c r="AC90" s="8">
        <v>10279.684800000001</v>
      </c>
      <c r="AD90" s="8">
        <v>0</v>
      </c>
      <c r="AE90" s="8">
        <v>10279.684800000001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776.68729599999983</v>
      </c>
    </row>
    <row r="91" spans="1:56" ht="28.5" customHeight="1" x14ac:dyDescent="0.45">
      <c r="A91" s="3">
        <v>45734</v>
      </c>
      <c r="B91" s="14" t="s">
        <v>664</v>
      </c>
      <c r="C91" s="9" t="s">
        <v>155</v>
      </c>
      <c r="D91" s="13" t="s">
        <v>651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619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664</v>
      </c>
      <c r="C92" s="9" t="s">
        <v>155</v>
      </c>
      <c r="D92" s="13" t="s">
        <v>653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619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664</v>
      </c>
      <c r="C93" s="9" t="s">
        <v>155</v>
      </c>
      <c r="D93" s="13" t="s">
        <v>654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619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138</v>
      </c>
      <c r="C94" s="9" t="s">
        <v>155</v>
      </c>
      <c r="D94" s="13" t="s">
        <v>680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619</v>
      </c>
      <c r="AG94" s="1" t="s">
        <v>61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655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619</v>
      </c>
      <c r="AG95" s="1" t="s">
        <v>61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0</v>
      </c>
      <c r="B96" s="14" t="s">
        <v>138</v>
      </c>
      <c r="C96" s="9" t="s">
        <v>80</v>
      </c>
      <c r="D96" s="13" t="s">
        <v>345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 t="s">
        <v>146</v>
      </c>
      <c r="B97" s="14" t="s">
        <v>146</v>
      </c>
      <c r="C97" s="9" t="s">
        <v>152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45777</v>
      </c>
      <c r="U97" s="11">
        <v>140000</v>
      </c>
      <c r="V97" s="10">
        <v>0</v>
      </c>
      <c r="W97" s="10">
        <v>140000</v>
      </c>
      <c r="X97" s="10">
        <v>0</v>
      </c>
      <c r="Y97" s="10">
        <v>147000</v>
      </c>
      <c r="Z97" s="9" t="s">
        <v>81</v>
      </c>
      <c r="AA97" s="8">
        <v>146685</v>
      </c>
      <c r="AB97" s="8">
        <v>0</v>
      </c>
      <c r="AC97" s="8">
        <v>146685</v>
      </c>
      <c r="AD97" s="8">
        <v>0</v>
      </c>
      <c r="AE97" s="8">
        <v>146685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11082.866666666665</v>
      </c>
    </row>
    <row r="98" spans="1:56" ht="28.5" customHeight="1" x14ac:dyDescent="0.45">
      <c r="A98" s="3" t="s">
        <v>146</v>
      </c>
      <c r="B98" s="14" t="s">
        <v>146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8.5" customHeight="1" x14ac:dyDescent="0.45">
      <c r="A99" s="3">
        <v>45705</v>
      </c>
      <c r="B99" s="14" t="s">
        <v>429</v>
      </c>
      <c r="C99" s="9" t="s">
        <v>152</v>
      </c>
      <c r="D99" s="13" t="s">
        <v>244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122</v>
      </c>
      <c r="V99" s="10">
        <v>0</v>
      </c>
      <c r="W99" s="10">
        <v>122</v>
      </c>
      <c r="X99" s="10">
        <v>11870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519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 t="s">
        <v>146</v>
      </c>
      <c r="B100" s="14" t="s">
        <v>146</v>
      </c>
      <c r="C100" s="9" t="s">
        <v>98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43027.600000000006</v>
      </c>
      <c r="AB100" s="8">
        <v>0</v>
      </c>
      <c r="AC100" s="8">
        <v>43027.600000000006</v>
      </c>
      <c r="AD100" s="8">
        <v>0</v>
      </c>
      <c r="AE100" s="8">
        <v>43027.600000000006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3250.9742222222226</v>
      </c>
    </row>
    <row r="101" spans="1:56" ht="28.5" customHeight="1" x14ac:dyDescent="0.45">
      <c r="A101" s="3">
        <v>45720</v>
      </c>
      <c r="B101" s="14" t="s">
        <v>512</v>
      </c>
      <c r="C101" s="9" t="s">
        <v>111</v>
      </c>
      <c r="D101" s="13" t="s">
        <v>494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45720</v>
      </c>
      <c r="B102" s="14" t="s">
        <v>513</v>
      </c>
      <c r="C102" s="9" t="s">
        <v>111</v>
      </c>
      <c r="D102" s="13" t="s">
        <v>495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511</v>
      </c>
      <c r="C103" s="9" t="s">
        <v>111</v>
      </c>
      <c r="D103" s="13" t="s">
        <v>496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416.92688888888887</v>
      </c>
    </row>
    <row r="104" spans="1:56" ht="28.5" customHeight="1" x14ac:dyDescent="0.45">
      <c r="A104" s="3">
        <v>45720</v>
      </c>
      <c r="B104" s="14" t="s">
        <v>514</v>
      </c>
      <c r="C104" s="9" t="s">
        <v>111</v>
      </c>
      <c r="D104" s="13" t="s">
        <v>499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45712</v>
      </c>
      <c r="B105" s="14" t="s">
        <v>456</v>
      </c>
      <c r="C105" s="9" t="s">
        <v>111</v>
      </c>
      <c r="D105" s="13" t="s">
        <v>127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45681</v>
      </c>
      <c r="B106" s="14" t="s">
        <v>381</v>
      </c>
      <c r="C106" s="9" t="s">
        <v>80</v>
      </c>
      <c r="D106" s="13" t="s">
        <v>378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3478.5300000000007</v>
      </c>
      <c r="AB106" s="8">
        <v>0</v>
      </c>
      <c r="AC106" s="8">
        <v>3478.5300000000007</v>
      </c>
      <c r="AD106" s="8">
        <v>0</v>
      </c>
      <c r="AE106" s="8">
        <v>3478.5300000000007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262.82226666666674</v>
      </c>
    </row>
    <row r="107" spans="1:56" ht="28.5" customHeight="1" x14ac:dyDescent="0.45">
      <c r="A107" s="3">
        <v>45705</v>
      </c>
      <c r="B107" s="14" t="s">
        <v>428</v>
      </c>
      <c r="C107" s="9" t="s">
        <v>152</v>
      </c>
      <c r="D107" s="13" t="s">
        <v>210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254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855</v>
      </c>
      <c r="V107" s="10">
        <v>0</v>
      </c>
      <c r="W107" s="10">
        <v>855</v>
      </c>
      <c r="X107" s="10">
        <v>16440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453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45674</v>
      </c>
      <c r="B108" s="14" t="s">
        <v>375</v>
      </c>
      <c r="C108" s="9" t="s">
        <v>152</v>
      </c>
      <c r="D108" s="13" t="s">
        <v>365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254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452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247</v>
      </c>
      <c r="C109" s="9" t="s">
        <v>152</v>
      </c>
      <c r="D109" s="13" t="s">
        <v>161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2320</v>
      </c>
      <c r="V109" s="10">
        <v>0</v>
      </c>
      <c r="W109" s="10">
        <v>2320</v>
      </c>
      <c r="X109" s="10">
        <v>20900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45611</v>
      </c>
      <c r="B110" s="14" t="s">
        <v>250</v>
      </c>
      <c r="C110" s="9" t="s">
        <v>152</v>
      </c>
      <c r="D110" s="13" t="s">
        <v>243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249</v>
      </c>
      <c r="C111" s="9" t="s">
        <v>152</v>
      </c>
      <c r="D111" s="13" t="s">
        <v>228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1434</v>
      </c>
      <c r="V111" s="10">
        <v>0</v>
      </c>
      <c r="W111" s="10">
        <v>1434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29.3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45523</v>
      </c>
      <c r="B112" s="14" t="s">
        <v>206</v>
      </c>
      <c r="C112" s="9" t="s">
        <v>152</v>
      </c>
      <c r="D112" s="13" t="s">
        <v>204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45523</v>
      </c>
      <c r="B113" s="14" t="s">
        <v>206</v>
      </c>
      <c r="C113" s="9" t="s">
        <v>152</v>
      </c>
      <c r="D113" s="13" t="s">
        <v>205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45643</v>
      </c>
      <c r="B114" s="14" t="s">
        <v>288</v>
      </c>
      <c r="C114" s="9" t="s">
        <v>111</v>
      </c>
      <c r="D114" s="13" t="s">
        <v>289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4000</v>
      </c>
      <c r="V114" s="10">
        <v>3712</v>
      </c>
      <c r="W114" s="10">
        <v>288</v>
      </c>
      <c r="X114" s="10">
        <v>4300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142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45720</v>
      </c>
      <c r="B115" s="14" t="s">
        <v>138</v>
      </c>
      <c r="C115" s="9" t="s">
        <v>111</v>
      </c>
      <c r="D115" s="13" t="s">
        <v>291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4000</v>
      </c>
      <c r="V115" s="10">
        <v>4010</v>
      </c>
      <c r="W115" s="10">
        <v>0</v>
      </c>
      <c r="X115" s="10">
        <v>4470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45720</v>
      </c>
      <c r="B116" s="14" t="s">
        <v>138</v>
      </c>
      <c r="C116" s="9" t="s">
        <v>111</v>
      </c>
      <c r="D116" s="13" t="s">
        <v>339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3000</v>
      </c>
      <c r="V116" s="10">
        <v>3065</v>
      </c>
      <c r="W116" s="10">
        <v>0</v>
      </c>
      <c r="X116" s="10">
        <v>3300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45628</v>
      </c>
      <c r="B117" s="14" t="s">
        <v>261</v>
      </c>
      <c r="C117" s="9" t="s">
        <v>111</v>
      </c>
      <c r="D117" s="13" t="s">
        <v>262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2500</v>
      </c>
      <c r="V117" s="10">
        <v>2600</v>
      </c>
      <c r="W117" s="10">
        <v>0</v>
      </c>
      <c r="X117" s="10">
        <v>2800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45541</v>
      </c>
      <c r="B118" s="14" t="s">
        <v>212</v>
      </c>
      <c r="C118" s="9" t="s">
        <v>111</v>
      </c>
      <c r="D118" s="13" t="s">
        <v>213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219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353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45548</v>
      </c>
      <c r="B119" s="14" t="s">
        <v>216</v>
      </c>
      <c r="C119" s="9" t="s">
        <v>111</v>
      </c>
      <c r="D119" s="13" t="s">
        <v>215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2364</v>
      </c>
      <c r="W119" s="10">
        <v>136</v>
      </c>
      <c r="X119" s="10">
        <v>5500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45581</v>
      </c>
      <c r="B120" s="14" t="s">
        <v>223</v>
      </c>
      <c r="C120" s="9" t="s">
        <v>111</v>
      </c>
      <c r="D120" s="13" t="s">
        <v>224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389132.1148000001</v>
      </c>
      <c r="AB121" s="8">
        <v>52621.943250000004</v>
      </c>
      <c r="AC121" s="8">
        <v>336510.17155000009</v>
      </c>
      <c r="AD121" s="8">
        <v>1834.6102500000002</v>
      </c>
      <c r="AE121" s="8">
        <v>387297.50455000007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45674</v>
      </c>
      <c r="B122" s="14" t="s">
        <v>332</v>
      </c>
      <c r="C122" s="9" t="s">
        <v>132</v>
      </c>
      <c r="D122" s="13" t="s">
        <v>310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45747</v>
      </c>
      <c r="U122" s="11">
        <v>5000</v>
      </c>
      <c r="V122" s="10">
        <v>5000</v>
      </c>
      <c r="W122" s="10">
        <v>0</v>
      </c>
      <c r="X122" s="10">
        <v>5000</v>
      </c>
      <c r="Y122" s="10">
        <v>0</v>
      </c>
      <c r="Z122" s="9" t="s">
        <v>117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118</v>
      </c>
      <c r="BD122" s="56">
        <v>0</v>
      </c>
    </row>
    <row r="123" spans="1:56" ht="28.5" customHeight="1" x14ac:dyDescent="0.45">
      <c r="A123" s="3">
        <v>45694</v>
      </c>
      <c r="B123" s="14" t="s">
        <v>400</v>
      </c>
      <c r="C123" s="9" t="s">
        <v>132</v>
      </c>
      <c r="D123" s="13" t="s">
        <v>398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45741</v>
      </c>
      <c r="U123" s="11">
        <v>7800</v>
      </c>
      <c r="V123" s="10">
        <v>7800</v>
      </c>
      <c r="W123" s="10">
        <v>0</v>
      </c>
      <c r="X123" s="10">
        <v>17840</v>
      </c>
      <c r="Y123" s="10">
        <v>0</v>
      </c>
      <c r="Z123" s="9" t="s">
        <v>117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45741</v>
      </c>
      <c r="AK123" s="3">
        <v>0</v>
      </c>
      <c r="AL123" s="3">
        <v>45732</v>
      </c>
      <c r="AM123" s="3">
        <v>45739</v>
      </c>
      <c r="AN123" s="3">
        <v>45740</v>
      </c>
      <c r="AO123" s="3">
        <v>45740</v>
      </c>
      <c r="AP123" s="3">
        <v>45736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118</v>
      </c>
      <c r="BD123" s="56">
        <v>0</v>
      </c>
    </row>
    <row r="124" spans="1:56" ht="28.5" customHeight="1" x14ac:dyDescent="0.45">
      <c r="A124" s="3">
        <v>45694</v>
      </c>
      <c r="B124" s="14" t="s">
        <v>400</v>
      </c>
      <c r="C124" s="9" t="s">
        <v>132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45747</v>
      </c>
      <c r="U124" s="11">
        <v>10000</v>
      </c>
      <c r="V124" s="10">
        <v>10000</v>
      </c>
      <c r="W124" s="10">
        <v>0</v>
      </c>
      <c r="X124" s="10">
        <v>6000</v>
      </c>
      <c r="Y124" s="10">
        <v>0</v>
      </c>
      <c r="Z124" s="9" t="s">
        <v>117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679</v>
      </c>
      <c r="AG124" s="1" t="s">
        <v>122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118</v>
      </c>
      <c r="BD124" s="56">
        <v>0</v>
      </c>
    </row>
    <row r="125" spans="1:56" ht="28.5" customHeight="1" x14ac:dyDescent="0.45">
      <c r="A125" s="3">
        <v>45694</v>
      </c>
      <c r="B125" s="14" t="s">
        <v>400</v>
      </c>
      <c r="C125" s="9" t="s">
        <v>132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45740</v>
      </c>
      <c r="U125" s="11">
        <v>8100</v>
      </c>
      <c r="V125" s="10">
        <v>8100</v>
      </c>
      <c r="W125" s="10">
        <v>0</v>
      </c>
      <c r="X125" s="10">
        <v>8000</v>
      </c>
      <c r="Y125" s="10">
        <v>0</v>
      </c>
      <c r="Z125" s="9" t="s">
        <v>117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74</v>
      </c>
      <c r="AI125" s="1">
        <v>2</v>
      </c>
      <c r="AJ125" s="3">
        <v>45740</v>
      </c>
      <c r="AK125" s="3">
        <v>0</v>
      </c>
      <c r="AL125" s="3">
        <v>45731</v>
      </c>
      <c r="AM125" s="3">
        <v>45738</v>
      </c>
      <c r="AN125" s="3">
        <v>45739</v>
      </c>
      <c r="AO125" s="3">
        <v>45739</v>
      </c>
      <c r="AP125" s="3">
        <v>45735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118</v>
      </c>
      <c r="BD125" s="56">
        <v>0</v>
      </c>
    </row>
    <row r="126" spans="1:56" ht="28.5" customHeight="1" x14ac:dyDescent="0.45">
      <c r="A126" s="3">
        <v>45674</v>
      </c>
      <c r="B126" s="14" t="s">
        <v>332</v>
      </c>
      <c r="C126" s="9" t="s">
        <v>132</v>
      </c>
      <c r="D126" s="13" t="s">
        <v>372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45741</v>
      </c>
      <c r="U126" s="11">
        <v>5000</v>
      </c>
      <c r="V126" s="10">
        <v>4914</v>
      </c>
      <c r="W126" s="10">
        <v>86</v>
      </c>
      <c r="X126" s="10">
        <v>5400</v>
      </c>
      <c r="Y126" s="10">
        <v>0</v>
      </c>
      <c r="Z126" s="9" t="s">
        <v>117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74</v>
      </c>
      <c r="AI126" s="1">
        <v>2</v>
      </c>
      <c r="AJ126" s="3">
        <v>45741</v>
      </c>
      <c r="AK126" s="3">
        <v>0</v>
      </c>
      <c r="AL126" s="3">
        <v>45732</v>
      </c>
      <c r="AM126" s="3">
        <v>45739</v>
      </c>
      <c r="AN126" s="3">
        <v>45740</v>
      </c>
      <c r="AO126" s="3">
        <v>45740</v>
      </c>
      <c r="AP126" s="3">
        <v>45736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118</v>
      </c>
      <c r="BD126" s="56">
        <v>0</v>
      </c>
    </row>
    <row r="127" spans="1:56" ht="28.5" customHeight="1" x14ac:dyDescent="0.45">
      <c r="A127" s="3">
        <v>45674</v>
      </c>
      <c r="B127" s="14" t="s">
        <v>332</v>
      </c>
      <c r="C127" s="9" t="s">
        <v>132</v>
      </c>
      <c r="D127" s="13" t="s">
        <v>371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45742</v>
      </c>
      <c r="U127" s="11">
        <v>2500</v>
      </c>
      <c r="V127" s="10">
        <v>2602</v>
      </c>
      <c r="W127" s="10">
        <v>0</v>
      </c>
      <c r="X127" s="10">
        <v>2700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45742</v>
      </c>
      <c r="AK127" s="3">
        <v>0</v>
      </c>
      <c r="AL127" s="3">
        <v>45733</v>
      </c>
      <c r="AM127" s="3">
        <v>45740</v>
      </c>
      <c r="AN127" s="3">
        <v>45741</v>
      </c>
      <c r="AO127" s="3">
        <v>45741</v>
      </c>
      <c r="AP127" s="3">
        <v>45737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45674</v>
      </c>
      <c r="B128" s="14" t="s">
        <v>332</v>
      </c>
      <c r="C128" s="9" t="s">
        <v>132</v>
      </c>
      <c r="D128" s="13" t="s">
        <v>370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45742</v>
      </c>
      <c r="U128" s="11">
        <v>2500</v>
      </c>
      <c r="V128" s="10">
        <v>2525</v>
      </c>
      <c r="W128" s="10">
        <v>0</v>
      </c>
      <c r="X128" s="10">
        <v>2750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74</v>
      </c>
      <c r="AI128" s="1">
        <v>2</v>
      </c>
      <c r="AJ128" s="3">
        <v>45742</v>
      </c>
      <c r="AK128" s="3">
        <v>0</v>
      </c>
      <c r="AL128" s="3">
        <v>45733</v>
      </c>
      <c r="AM128" s="3">
        <v>45740</v>
      </c>
      <c r="AN128" s="3">
        <v>45741</v>
      </c>
      <c r="AO128" s="3">
        <v>45741</v>
      </c>
      <c r="AP128" s="3">
        <v>45737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124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8.5" customHeight="1" x14ac:dyDescent="0.45">
      <c r="A130" s="3">
        <v>45714</v>
      </c>
      <c r="B130" s="14" t="s">
        <v>469</v>
      </c>
      <c r="C130" s="9" t="s">
        <v>86</v>
      </c>
      <c r="D130" s="13" t="s">
        <v>410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234</v>
      </c>
      <c r="T130" s="12">
        <v>45740</v>
      </c>
      <c r="U130" s="11">
        <v>20000</v>
      </c>
      <c r="V130" s="10">
        <v>14000</v>
      </c>
      <c r="W130" s="10">
        <v>6000</v>
      </c>
      <c r="X130" s="10">
        <v>15000</v>
      </c>
      <c r="Y130" s="10">
        <v>5250</v>
      </c>
      <c r="Z130" s="9" t="s">
        <v>82</v>
      </c>
      <c r="AA130" s="8">
        <v>5647.3725000000013</v>
      </c>
      <c r="AB130" s="8">
        <v>5647.3725000000013</v>
      </c>
      <c r="AC130" s="8">
        <v>0</v>
      </c>
      <c r="AD130" s="8">
        <v>0</v>
      </c>
      <c r="AE130" s="8">
        <v>0</v>
      </c>
      <c r="AF130" s="8" t="s">
        <v>439</v>
      </c>
      <c r="AG130" s="1" t="s">
        <v>124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45714</v>
      </c>
      <c r="B131" s="14" t="s">
        <v>469</v>
      </c>
      <c r="C131" s="9" t="s">
        <v>86</v>
      </c>
      <c r="D131" s="13" t="s">
        <v>411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234</v>
      </c>
      <c r="T131" s="12">
        <v>45740</v>
      </c>
      <c r="U131" s="11">
        <v>30000</v>
      </c>
      <c r="V131" s="10">
        <v>0</v>
      </c>
      <c r="W131" s="10">
        <v>30000</v>
      </c>
      <c r="X131" s="10">
        <v>30960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439</v>
      </c>
      <c r="AG131" s="1" t="s">
        <v>124</v>
      </c>
      <c r="AH131" s="1" t="s">
        <v>74</v>
      </c>
      <c r="AI131" s="1">
        <v>2</v>
      </c>
      <c r="AJ131" s="3">
        <v>45740</v>
      </c>
      <c r="AK131" s="3">
        <v>0</v>
      </c>
      <c r="AL131" s="3">
        <v>45731</v>
      </c>
      <c r="AM131" s="3">
        <v>45738</v>
      </c>
      <c r="AN131" s="3">
        <v>45739</v>
      </c>
      <c r="AO131" s="3">
        <v>45739</v>
      </c>
      <c r="AP131" s="3">
        <v>45735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45714</v>
      </c>
      <c r="B132" s="14" t="s">
        <v>470</v>
      </c>
      <c r="C132" s="9" t="s">
        <v>86</v>
      </c>
      <c r="D132" s="13" t="s">
        <v>354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234</v>
      </c>
      <c r="T132" s="12">
        <v>45740</v>
      </c>
      <c r="U132" s="11">
        <v>5000</v>
      </c>
      <c r="V132" s="10">
        <v>0</v>
      </c>
      <c r="W132" s="10">
        <v>5000</v>
      </c>
      <c r="X132" s="10">
        <v>5400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439</v>
      </c>
      <c r="AG132" s="1" t="s">
        <v>123</v>
      </c>
      <c r="AH132" s="1" t="s">
        <v>74</v>
      </c>
      <c r="AI132" s="1">
        <v>2</v>
      </c>
      <c r="AJ132" s="3">
        <v>45740</v>
      </c>
      <c r="AK132" s="3">
        <v>0</v>
      </c>
      <c r="AL132" s="3">
        <v>45731</v>
      </c>
      <c r="AM132" s="3">
        <v>45738</v>
      </c>
      <c r="AN132" s="3">
        <v>45739</v>
      </c>
      <c r="AO132" s="3">
        <v>45739</v>
      </c>
      <c r="AP132" s="3">
        <v>45735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45714</v>
      </c>
      <c r="B133" s="14" t="s">
        <v>471</v>
      </c>
      <c r="C133" s="9" t="s">
        <v>86</v>
      </c>
      <c r="D133" s="13" t="s">
        <v>472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234</v>
      </c>
      <c r="T133" s="12">
        <v>45740</v>
      </c>
      <c r="U133" s="11">
        <v>5000</v>
      </c>
      <c r="V133" s="10">
        <v>0</v>
      </c>
      <c r="W133" s="10">
        <v>5000</v>
      </c>
      <c r="X133" s="10">
        <v>5400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439</v>
      </c>
      <c r="AG133" s="1" t="s">
        <v>123</v>
      </c>
      <c r="AH133" s="1" t="s">
        <v>74</v>
      </c>
      <c r="AI133" s="1">
        <v>2</v>
      </c>
      <c r="AJ133" s="3">
        <v>45740</v>
      </c>
      <c r="AK133" s="3">
        <v>0</v>
      </c>
      <c r="AL133" s="3">
        <v>45731</v>
      </c>
      <c r="AM133" s="3">
        <v>45738</v>
      </c>
      <c r="AN133" s="3">
        <v>45739</v>
      </c>
      <c r="AO133" s="3">
        <v>45739</v>
      </c>
      <c r="AP133" s="3">
        <v>45735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45723</v>
      </c>
      <c r="B134" s="14" t="s">
        <v>560</v>
      </c>
      <c r="C134" s="9" t="s">
        <v>86</v>
      </c>
      <c r="D134" s="13" t="s">
        <v>442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234</v>
      </c>
      <c r="T134" s="12">
        <v>45740</v>
      </c>
      <c r="U134" s="11">
        <v>30000</v>
      </c>
      <c r="V134" s="10">
        <v>0</v>
      </c>
      <c r="W134" s="10">
        <v>30000</v>
      </c>
      <c r="X134" s="10">
        <v>30998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443</v>
      </c>
      <c r="AG134" s="1" t="s">
        <v>123</v>
      </c>
      <c r="AH134" s="1" t="s">
        <v>74</v>
      </c>
      <c r="AI134" s="1">
        <v>2</v>
      </c>
      <c r="AJ134" s="3">
        <v>45740</v>
      </c>
      <c r="AK134" s="3">
        <v>0</v>
      </c>
      <c r="AL134" s="3">
        <v>45731</v>
      </c>
      <c r="AM134" s="3">
        <v>45738</v>
      </c>
      <c r="AN134" s="3">
        <v>45739</v>
      </c>
      <c r="AO134" s="3">
        <v>45739</v>
      </c>
      <c r="AP134" s="3">
        <v>45735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45707</v>
      </c>
      <c r="B135" s="14" t="s">
        <v>449</v>
      </c>
      <c r="C135" s="9" t="s">
        <v>86</v>
      </c>
      <c r="D135" s="13" t="s">
        <v>440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334</v>
      </c>
      <c r="T135" s="12">
        <v>45741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301</v>
      </c>
      <c r="AG135" s="1" t="s">
        <v>123</v>
      </c>
      <c r="AH135" s="1" t="s">
        <v>74</v>
      </c>
      <c r="AI135" s="1">
        <v>2</v>
      </c>
      <c r="AJ135" s="3">
        <v>45741</v>
      </c>
      <c r="AK135" s="3">
        <v>0</v>
      </c>
      <c r="AL135" s="3">
        <v>45732</v>
      </c>
      <c r="AM135" s="3">
        <v>45739</v>
      </c>
      <c r="AN135" s="3">
        <v>45740</v>
      </c>
      <c r="AO135" s="3">
        <v>45740</v>
      </c>
      <c r="AP135" s="3">
        <v>45736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45707</v>
      </c>
      <c r="B136" s="14" t="s">
        <v>449</v>
      </c>
      <c r="C136" s="9" t="s">
        <v>86</v>
      </c>
      <c r="D136" s="13" t="s">
        <v>441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334</v>
      </c>
      <c r="T136" s="12">
        <v>45741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301</v>
      </c>
      <c r="AG136" s="1" t="s">
        <v>124</v>
      </c>
      <c r="AH136" s="1" t="s">
        <v>74</v>
      </c>
      <c r="AI136" s="1">
        <v>2</v>
      </c>
      <c r="AJ136" s="3">
        <v>45741</v>
      </c>
      <c r="AK136" s="3">
        <v>0</v>
      </c>
      <c r="AL136" s="3">
        <v>45732</v>
      </c>
      <c r="AM136" s="3">
        <v>45739</v>
      </c>
      <c r="AN136" s="3">
        <v>45740</v>
      </c>
      <c r="AO136" s="3">
        <v>45740</v>
      </c>
      <c r="AP136" s="3">
        <v>45736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45707</v>
      </c>
      <c r="B137" s="14" t="s">
        <v>449</v>
      </c>
      <c r="C137" s="9" t="s">
        <v>86</v>
      </c>
      <c r="D137" s="13" t="s">
        <v>384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334</v>
      </c>
      <c r="T137" s="12">
        <v>45741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301</v>
      </c>
      <c r="AG137" s="1" t="s">
        <v>124</v>
      </c>
      <c r="AH137" s="1" t="s">
        <v>74</v>
      </c>
      <c r="AI137" s="1">
        <v>2</v>
      </c>
      <c r="AJ137" s="3">
        <v>45741</v>
      </c>
      <c r="AK137" s="3">
        <v>0</v>
      </c>
      <c r="AL137" s="3">
        <v>45732</v>
      </c>
      <c r="AM137" s="3">
        <v>45739</v>
      </c>
      <c r="AN137" s="3">
        <v>45740</v>
      </c>
      <c r="AO137" s="3">
        <v>45740</v>
      </c>
      <c r="AP137" s="3">
        <v>45736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665</v>
      </c>
      <c r="C138" s="9" t="s">
        <v>86</v>
      </c>
      <c r="D138" s="13" t="s">
        <v>621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45741</v>
      </c>
      <c r="U138" s="11">
        <v>15000</v>
      </c>
      <c r="V138" s="10">
        <v>0</v>
      </c>
      <c r="W138" s="10">
        <v>15000</v>
      </c>
      <c r="X138" s="10">
        <v>0</v>
      </c>
      <c r="Y138" s="10">
        <v>15750</v>
      </c>
      <c r="Z138" s="9" t="s">
        <v>82</v>
      </c>
      <c r="AA138" s="8">
        <v>16135.350000000002</v>
      </c>
      <c r="AB138" s="8">
        <v>0</v>
      </c>
      <c r="AC138" s="8">
        <v>16135.350000000002</v>
      </c>
      <c r="AD138" s="8">
        <v>0</v>
      </c>
      <c r="AE138" s="8">
        <v>0</v>
      </c>
      <c r="AF138" s="8" t="s">
        <v>245</v>
      </c>
      <c r="AG138" s="1" t="s">
        <v>123</v>
      </c>
      <c r="AH138" s="1" t="s">
        <v>74</v>
      </c>
      <c r="AI138" s="1">
        <v>2</v>
      </c>
      <c r="AJ138" s="3">
        <v>45741</v>
      </c>
      <c r="AK138" s="3">
        <v>0</v>
      </c>
      <c r="AL138" s="3">
        <v>45732</v>
      </c>
      <c r="AM138" s="3">
        <v>45739</v>
      </c>
      <c r="AN138" s="3">
        <v>45740</v>
      </c>
      <c r="AO138" s="3">
        <v>45740</v>
      </c>
      <c r="AP138" s="3">
        <v>45736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1233.4578666666669</v>
      </c>
    </row>
    <row r="139" spans="1:56" ht="28.5" customHeight="1" x14ac:dyDescent="0.45">
      <c r="A139" s="3">
        <v>45731</v>
      </c>
      <c r="B139" s="14" t="s">
        <v>665</v>
      </c>
      <c r="C139" s="9" t="s">
        <v>86</v>
      </c>
      <c r="D139" s="13" t="s">
        <v>622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45741</v>
      </c>
      <c r="U139" s="11">
        <v>15000</v>
      </c>
      <c r="V139" s="10">
        <v>0</v>
      </c>
      <c r="W139" s="10">
        <v>15000</v>
      </c>
      <c r="X139" s="10">
        <v>15720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245</v>
      </c>
      <c r="AG139" s="1" t="s">
        <v>123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45721</v>
      </c>
      <c r="B140" s="14" t="s">
        <v>520</v>
      </c>
      <c r="C140" s="9" t="s">
        <v>73</v>
      </c>
      <c r="D140" s="13" t="s">
        <v>233</v>
      </c>
      <c r="E140" s="9">
        <v>20</v>
      </c>
      <c r="F140" s="9">
        <v>32</v>
      </c>
      <c r="G140" s="9" t="s">
        <v>60</v>
      </c>
      <c r="H140" s="9">
        <v>0</v>
      </c>
      <c r="I140" s="9">
        <v>72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157</v>
      </c>
      <c r="T140" s="12">
        <v>45743</v>
      </c>
      <c r="U140" s="11">
        <v>10000</v>
      </c>
      <c r="V140" s="10">
        <v>0</v>
      </c>
      <c r="W140" s="10">
        <v>10000</v>
      </c>
      <c r="X140" s="10">
        <v>10509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45743</v>
      </c>
      <c r="AK140" s="3">
        <v>0</v>
      </c>
      <c r="AL140" s="3">
        <v>45734</v>
      </c>
      <c r="AM140" s="3">
        <v>45741</v>
      </c>
      <c r="AN140" s="3">
        <v>45742</v>
      </c>
      <c r="AO140" s="3">
        <v>45742</v>
      </c>
      <c r="AP140" s="3">
        <v>45738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45737</v>
      </c>
      <c r="B141" s="14" t="s">
        <v>138</v>
      </c>
      <c r="C141" s="9" t="s">
        <v>73</v>
      </c>
      <c r="D141" s="13" t="s">
        <v>233</v>
      </c>
      <c r="E141" s="9">
        <v>20</v>
      </c>
      <c r="F141" s="9">
        <v>32</v>
      </c>
      <c r="G141" s="9" t="s">
        <v>60</v>
      </c>
      <c r="H141" s="9">
        <v>0</v>
      </c>
      <c r="I141" s="9">
        <v>72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157</v>
      </c>
      <c r="T141" s="12">
        <v>45752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4679.9500000000007</v>
      </c>
      <c r="AB141" s="8">
        <v>0</v>
      </c>
      <c r="AC141" s="8">
        <v>4679.9500000000007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45752</v>
      </c>
      <c r="AK141" s="3">
        <v>0</v>
      </c>
      <c r="AL141" s="3">
        <v>45743</v>
      </c>
      <c r="AM141" s="3">
        <v>45750</v>
      </c>
      <c r="AN141" s="3">
        <v>45751</v>
      </c>
      <c r="AO141" s="3">
        <v>45751</v>
      </c>
      <c r="AP141" s="3">
        <v>45747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357.75617777777779</v>
      </c>
    </row>
    <row r="142" spans="1:56" ht="28.5" customHeight="1" x14ac:dyDescent="0.45">
      <c r="A142" s="3">
        <v>45714</v>
      </c>
      <c r="B142" s="14" t="s">
        <v>468</v>
      </c>
      <c r="C142" s="9" t="s">
        <v>86</v>
      </c>
      <c r="D142" s="13" t="s">
        <v>386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334</v>
      </c>
      <c r="T142" s="12">
        <v>45743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0</v>
      </c>
      <c r="AF142" s="8" t="s">
        <v>439</v>
      </c>
      <c r="AG142" s="1" t="s">
        <v>123</v>
      </c>
      <c r="AH142" s="1" t="s">
        <v>74</v>
      </c>
      <c r="AI142" s="1">
        <v>2</v>
      </c>
      <c r="AJ142" s="3">
        <v>45743</v>
      </c>
      <c r="AK142" s="3">
        <v>0</v>
      </c>
      <c r="AL142" s="3">
        <v>45734</v>
      </c>
      <c r="AM142" s="3">
        <v>45741</v>
      </c>
      <c r="AN142" s="3">
        <v>45742</v>
      </c>
      <c r="AO142" s="3">
        <v>45742</v>
      </c>
      <c r="AP142" s="3">
        <v>45738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4111.5262222222227</v>
      </c>
    </row>
    <row r="143" spans="1:56" ht="28.5" customHeight="1" x14ac:dyDescent="0.45">
      <c r="A143" s="3">
        <v>45724</v>
      </c>
      <c r="B143" s="14" t="s">
        <v>598</v>
      </c>
      <c r="C143" s="9" t="s">
        <v>86</v>
      </c>
      <c r="D143" s="13" t="s">
        <v>327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45744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443</v>
      </c>
      <c r="AG143" s="1" t="s">
        <v>123</v>
      </c>
      <c r="AH143" s="1" t="s">
        <v>74</v>
      </c>
      <c r="AI143" s="1">
        <v>2</v>
      </c>
      <c r="AJ143" s="3">
        <v>45744</v>
      </c>
      <c r="AK143" s="3">
        <v>0</v>
      </c>
      <c r="AL143" s="3">
        <v>45735</v>
      </c>
      <c r="AM143" s="3">
        <v>45742</v>
      </c>
      <c r="AN143" s="3">
        <v>45743</v>
      </c>
      <c r="AO143" s="3">
        <v>45743</v>
      </c>
      <c r="AP143" s="3">
        <v>45739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45720</v>
      </c>
      <c r="B144" s="14" t="s">
        <v>515</v>
      </c>
      <c r="C144" s="9" t="s">
        <v>86</v>
      </c>
      <c r="D144" s="13" t="s">
        <v>410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45744</v>
      </c>
      <c r="U144" s="11">
        <v>25000</v>
      </c>
      <c r="V144" s="10">
        <v>0</v>
      </c>
      <c r="W144" s="10">
        <v>25000</v>
      </c>
      <c r="X144" s="10">
        <v>0</v>
      </c>
      <c r="Y144" s="10">
        <v>26250</v>
      </c>
      <c r="Z144" s="9" t="s">
        <v>82</v>
      </c>
      <c r="AA144" s="8">
        <v>26892.250000000004</v>
      </c>
      <c r="AB144" s="8">
        <v>0</v>
      </c>
      <c r="AC144" s="8">
        <v>26892.250000000004</v>
      </c>
      <c r="AD144" s="8">
        <v>0</v>
      </c>
      <c r="AE144" s="8">
        <v>0</v>
      </c>
      <c r="AF144" s="8" t="s">
        <v>439</v>
      </c>
      <c r="AG144" s="1" t="s">
        <v>123</v>
      </c>
      <c r="AH144" s="1" t="s">
        <v>74</v>
      </c>
      <c r="AI144" s="1">
        <v>2</v>
      </c>
      <c r="AJ144" s="3">
        <v>45744</v>
      </c>
      <c r="AK144" s="3">
        <v>0</v>
      </c>
      <c r="AL144" s="3">
        <v>45735</v>
      </c>
      <c r="AM144" s="3">
        <v>45742</v>
      </c>
      <c r="AN144" s="3">
        <v>45743</v>
      </c>
      <c r="AO144" s="3">
        <v>45743</v>
      </c>
      <c r="AP144" s="3">
        <v>45739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2055.7631111111114</v>
      </c>
    </row>
    <row r="145" spans="1:56" ht="28.5" customHeight="1" x14ac:dyDescent="0.45">
      <c r="A145" s="3">
        <v>45721</v>
      </c>
      <c r="B145" s="14" t="s">
        <v>531</v>
      </c>
      <c r="C145" s="9" t="s">
        <v>152</v>
      </c>
      <c r="D145" s="13" t="s">
        <v>500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45744</v>
      </c>
      <c r="U145" s="11">
        <v>10503</v>
      </c>
      <c r="V145" s="10">
        <v>0</v>
      </c>
      <c r="W145" s="10">
        <v>10503</v>
      </c>
      <c r="X145" s="10">
        <v>0</v>
      </c>
      <c r="Y145" s="10">
        <v>11028.15</v>
      </c>
      <c r="Z145" s="9" t="s">
        <v>82</v>
      </c>
      <c r="AA145" s="8">
        <v>11004.518250000001</v>
      </c>
      <c r="AB145" s="8">
        <v>0</v>
      </c>
      <c r="AC145" s="8">
        <v>11004.518250000001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45744</v>
      </c>
      <c r="AK145" s="3">
        <v>0</v>
      </c>
      <c r="AL145" s="3">
        <v>45735</v>
      </c>
      <c r="AM145" s="3">
        <v>45742</v>
      </c>
      <c r="AN145" s="3">
        <v>45743</v>
      </c>
      <c r="AO145" s="3">
        <v>45743</v>
      </c>
      <c r="AP145" s="3">
        <v>45739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841.23428400000012</v>
      </c>
    </row>
    <row r="146" spans="1:56" ht="28.5" customHeight="1" x14ac:dyDescent="0.45">
      <c r="A146" s="3">
        <v>45724</v>
      </c>
      <c r="B146" s="14" t="s">
        <v>599</v>
      </c>
      <c r="C146" s="9" t="s">
        <v>86</v>
      </c>
      <c r="D146" s="13" t="s">
        <v>535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45744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82</v>
      </c>
      <c r="AA146" s="8">
        <v>7529.8300000000008</v>
      </c>
      <c r="AB146" s="8">
        <v>0</v>
      </c>
      <c r="AC146" s="8">
        <v>7529.8300000000008</v>
      </c>
      <c r="AD146" s="8">
        <v>0</v>
      </c>
      <c r="AE146" s="8">
        <v>0</v>
      </c>
      <c r="AF146" s="8" t="s">
        <v>443</v>
      </c>
      <c r="AG146" s="1" t="s">
        <v>123</v>
      </c>
      <c r="AH146" s="1" t="s">
        <v>74</v>
      </c>
      <c r="AI146" s="1">
        <v>2</v>
      </c>
      <c r="AJ146" s="3">
        <v>45744</v>
      </c>
      <c r="AK146" s="3">
        <v>0</v>
      </c>
      <c r="AL146" s="3">
        <v>45735</v>
      </c>
      <c r="AM146" s="3">
        <v>45742</v>
      </c>
      <c r="AN146" s="3">
        <v>45743</v>
      </c>
      <c r="AO146" s="3">
        <v>45743</v>
      </c>
      <c r="AP146" s="3">
        <v>45739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575.61367111111122</v>
      </c>
    </row>
    <row r="147" spans="1:56" ht="28.5" customHeight="1" x14ac:dyDescent="0.45">
      <c r="A147" s="3">
        <v>45724</v>
      </c>
      <c r="B147" s="14" t="s">
        <v>599</v>
      </c>
      <c r="C147" s="9" t="s">
        <v>86</v>
      </c>
      <c r="D147" s="13" t="s">
        <v>536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45744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443</v>
      </c>
      <c r="AG147" s="1" t="s">
        <v>123</v>
      </c>
      <c r="AH147" s="1" t="s">
        <v>74</v>
      </c>
      <c r="AI147" s="1">
        <v>2</v>
      </c>
      <c r="AJ147" s="3">
        <v>45744</v>
      </c>
      <c r="AK147" s="3">
        <v>0</v>
      </c>
      <c r="AL147" s="3">
        <v>45735</v>
      </c>
      <c r="AM147" s="3">
        <v>45742</v>
      </c>
      <c r="AN147" s="3">
        <v>45743</v>
      </c>
      <c r="AO147" s="3">
        <v>45743</v>
      </c>
      <c r="AP147" s="3">
        <v>45739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45721</v>
      </c>
      <c r="B148" s="14" t="s">
        <v>531</v>
      </c>
      <c r="C148" s="9" t="s">
        <v>152</v>
      </c>
      <c r="D148" s="13" t="s">
        <v>500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45744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10477.5</v>
      </c>
      <c r="AB148" s="8">
        <v>0</v>
      </c>
      <c r="AC148" s="8">
        <v>10477.5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800.9466666666666</v>
      </c>
    </row>
    <row r="149" spans="1:56" ht="28.5" customHeight="1" x14ac:dyDescent="0.45">
      <c r="A149" s="3">
        <v>45724</v>
      </c>
      <c r="B149" s="14" t="s">
        <v>600</v>
      </c>
      <c r="C149" s="9" t="s">
        <v>86</v>
      </c>
      <c r="D149" s="13" t="s">
        <v>537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45747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443</v>
      </c>
      <c r="AG149" s="1" t="s">
        <v>123</v>
      </c>
      <c r="AH149" s="1" t="s">
        <v>74</v>
      </c>
      <c r="AI149" s="1">
        <v>2</v>
      </c>
      <c r="AJ149" s="3">
        <v>45747</v>
      </c>
      <c r="AK149" s="3">
        <v>0</v>
      </c>
      <c r="AL149" s="3">
        <v>45738</v>
      </c>
      <c r="AM149" s="3">
        <v>45745</v>
      </c>
      <c r="AN149" s="3">
        <v>45746</v>
      </c>
      <c r="AO149" s="3">
        <v>45746</v>
      </c>
      <c r="AP149" s="3">
        <v>45742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45724</v>
      </c>
      <c r="B150" s="14" t="s">
        <v>600</v>
      </c>
      <c r="C150" s="9" t="s">
        <v>86</v>
      </c>
      <c r="D150" s="13" t="s">
        <v>271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234</v>
      </c>
      <c r="T150" s="12">
        <v>45747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443</v>
      </c>
      <c r="AG150" s="1" t="s">
        <v>123</v>
      </c>
      <c r="AH150" s="1" t="s">
        <v>74</v>
      </c>
      <c r="AI150" s="1">
        <v>2</v>
      </c>
      <c r="AJ150" s="3">
        <v>45747</v>
      </c>
      <c r="AK150" s="3">
        <v>0</v>
      </c>
      <c r="AL150" s="3">
        <v>45738</v>
      </c>
      <c r="AM150" s="3">
        <v>45745</v>
      </c>
      <c r="AN150" s="3">
        <v>45746</v>
      </c>
      <c r="AO150" s="3">
        <v>45746</v>
      </c>
      <c r="AP150" s="3">
        <v>45742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45724</v>
      </c>
      <c r="B151" s="14" t="s">
        <v>600</v>
      </c>
      <c r="C151" s="9" t="s">
        <v>86</v>
      </c>
      <c r="D151" s="13" t="s">
        <v>538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45747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443</v>
      </c>
      <c r="AG151" s="1" t="s">
        <v>123</v>
      </c>
      <c r="AH151" s="1" t="s">
        <v>74</v>
      </c>
      <c r="AI151" s="1">
        <v>2</v>
      </c>
      <c r="AJ151" s="3">
        <v>45747</v>
      </c>
      <c r="AK151" s="3">
        <v>0</v>
      </c>
      <c r="AL151" s="3">
        <v>45738</v>
      </c>
      <c r="AM151" s="3">
        <v>45745</v>
      </c>
      <c r="AN151" s="3">
        <v>45746</v>
      </c>
      <c r="AO151" s="3">
        <v>45746</v>
      </c>
      <c r="AP151" s="3">
        <v>45742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601</v>
      </c>
      <c r="C152" s="9" t="s">
        <v>86</v>
      </c>
      <c r="D152" s="13" t="s">
        <v>270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45747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443</v>
      </c>
      <c r="AG152" s="1" t="s">
        <v>122</v>
      </c>
      <c r="AH152" s="1" t="s">
        <v>74</v>
      </c>
      <c r="AI152" s="1">
        <v>2</v>
      </c>
      <c r="AJ152" s="3">
        <v>45747</v>
      </c>
      <c r="AK152" s="3">
        <v>0</v>
      </c>
      <c r="AL152" s="3">
        <v>45738</v>
      </c>
      <c r="AM152" s="3">
        <v>45745</v>
      </c>
      <c r="AN152" s="3">
        <v>45746</v>
      </c>
      <c r="AO152" s="3">
        <v>45746</v>
      </c>
      <c r="AP152" s="3">
        <v>45742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>
        <v>45722</v>
      </c>
      <c r="B153" s="14" t="s">
        <v>539</v>
      </c>
      <c r="C153" s="9" t="s">
        <v>86</v>
      </c>
      <c r="D153" s="13" t="s">
        <v>326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234</v>
      </c>
      <c r="T153" s="12">
        <v>45747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443</v>
      </c>
      <c r="AG153" s="1" t="s">
        <v>123</v>
      </c>
      <c r="AH153" s="1" t="s">
        <v>74</v>
      </c>
      <c r="AI153" s="1">
        <v>2</v>
      </c>
      <c r="AJ153" s="3">
        <v>45747</v>
      </c>
      <c r="AK153" s="3">
        <v>0</v>
      </c>
      <c r="AL153" s="3">
        <v>45738</v>
      </c>
      <c r="AM153" s="3">
        <v>45745</v>
      </c>
      <c r="AN153" s="3">
        <v>45746</v>
      </c>
      <c r="AO153" s="3">
        <v>45746</v>
      </c>
      <c r="AP153" s="3">
        <v>45742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45723</v>
      </c>
      <c r="B154" s="14" t="s">
        <v>561</v>
      </c>
      <c r="C154" s="9" t="s">
        <v>86</v>
      </c>
      <c r="D154" s="13" t="s">
        <v>442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45747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443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3289.220977777778</v>
      </c>
    </row>
    <row r="155" spans="1:56" ht="28.5" customHeight="1" x14ac:dyDescent="0.45">
      <c r="A155" s="3">
        <v>45721</v>
      </c>
      <c r="B155" s="14" t="s">
        <v>529</v>
      </c>
      <c r="C155" s="9" t="s">
        <v>152</v>
      </c>
      <c r="D155" s="13" t="s">
        <v>296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80</v>
      </c>
      <c r="V155" s="10">
        <v>0</v>
      </c>
      <c r="W155" s="10">
        <v>80</v>
      </c>
      <c r="X155" s="10">
        <v>10147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45724</v>
      </c>
      <c r="B156" s="14" t="s">
        <v>602</v>
      </c>
      <c r="C156" s="9" t="s">
        <v>86</v>
      </c>
      <c r="D156" s="13" t="s">
        <v>333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334</v>
      </c>
      <c r="T156" s="12">
        <v>45748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301</v>
      </c>
      <c r="AG156" s="1" t="s">
        <v>123</v>
      </c>
      <c r="AH156" s="1" t="s">
        <v>74</v>
      </c>
      <c r="AI156" s="1">
        <v>2</v>
      </c>
      <c r="AJ156" s="3">
        <v>45748</v>
      </c>
      <c r="AK156" s="3">
        <v>0</v>
      </c>
      <c r="AL156" s="3">
        <v>45739</v>
      </c>
      <c r="AM156" s="3">
        <v>45746</v>
      </c>
      <c r="AN156" s="3">
        <v>45747</v>
      </c>
      <c r="AO156" s="3">
        <v>45747</v>
      </c>
      <c r="AP156" s="3">
        <v>45743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45731</v>
      </c>
      <c r="B157" s="14" t="s">
        <v>666</v>
      </c>
      <c r="C157" s="9" t="s">
        <v>86</v>
      </c>
      <c r="D157" s="13" t="s">
        <v>624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45749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245</v>
      </c>
      <c r="AG157" s="1" t="s">
        <v>123</v>
      </c>
      <c r="AH157" s="1" t="s">
        <v>74</v>
      </c>
      <c r="AI157" s="1">
        <v>2</v>
      </c>
      <c r="AJ157" s="3">
        <v>45749</v>
      </c>
      <c r="AK157" s="3">
        <v>0</v>
      </c>
      <c r="AL157" s="3">
        <v>45740</v>
      </c>
      <c r="AM157" s="3">
        <v>45747</v>
      </c>
      <c r="AN157" s="3">
        <v>45748</v>
      </c>
      <c r="AO157" s="3">
        <v>45748</v>
      </c>
      <c r="AP157" s="3">
        <v>45744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667</v>
      </c>
      <c r="C158" s="9" t="s">
        <v>86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45749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245</v>
      </c>
      <c r="AG158" s="1" t="s">
        <v>123</v>
      </c>
      <c r="AH158" s="1" t="s">
        <v>74</v>
      </c>
      <c r="AI158" s="1">
        <v>2</v>
      </c>
      <c r="AJ158" s="3">
        <v>45749</v>
      </c>
      <c r="AK158" s="3">
        <v>0</v>
      </c>
      <c r="AL158" s="3">
        <v>45740</v>
      </c>
      <c r="AM158" s="3">
        <v>45747</v>
      </c>
      <c r="AN158" s="3">
        <v>45748</v>
      </c>
      <c r="AO158" s="3">
        <v>45748</v>
      </c>
      <c r="AP158" s="3">
        <v>45744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667</v>
      </c>
      <c r="C159" s="9" t="s">
        <v>86</v>
      </c>
      <c r="D159" s="13" t="s">
        <v>629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45749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245</v>
      </c>
      <c r="AG159" s="1" t="s">
        <v>123</v>
      </c>
      <c r="AH159" s="1" t="s">
        <v>74</v>
      </c>
      <c r="AI159" s="1">
        <v>2</v>
      </c>
      <c r="AJ159" s="3">
        <v>45749</v>
      </c>
      <c r="AK159" s="3">
        <v>0</v>
      </c>
      <c r="AL159" s="3">
        <v>45740</v>
      </c>
      <c r="AM159" s="3">
        <v>45747</v>
      </c>
      <c r="AN159" s="3">
        <v>45748</v>
      </c>
      <c r="AO159" s="3">
        <v>45748</v>
      </c>
      <c r="AP159" s="3">
        <v>45744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668</v>
      </c>
      <c r="C160" s="9" t="s">
        <v>86</v>
      </c>
      <c r="D160" s="13" t="s">
        <v>630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45749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245</v>
      </c>
      <c r="AG160" s="1" t="s">
        <v>123</v>
      </c>
      <c r="AH160" s="1" t="s">
        <v>74</v>
      </c>
      <c r="AI160" s="1">
        <v>2</v>
      </c>
      <c r="AJ160" s="3">
        <v>45749</v>
      </c>
      <c r="AK160" s="3">
        <v>0</v>
      </c>
      <c r="AL160" s="3">
        <v>45740</v>
      </c>
      <c r="AM160" s="3">
        <v>45747</v>
      </c>
      <c r="AN160" s="3">
        <v>45748</v>
      </c>
      <c r="AO160" s="3">
        <v>45748</v>
      </c>
      <c r="AP160" s="3">
        <v>45744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45724</v>
      </c>
      <c r="B161" s="14" t="s">
        <v>602</v>
      </c>
      <c r="C161" s="9" t="s">
        <v>86</v>
      </c>
      <c r="D161" s="13" t="s">
        <v>536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334</v>
      </c>
      <c r="T161" s="12">
        <v>45750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301</v>
      </c>
      <c r="AG161" s="1" t="s">
        <v>123</v>
      </c>
      <c r="AH161" s="1" t="s">
        <v>74</v>
      </c>
      <c r="AI161" s="1">
        <v>2</v>
      </c>
      <c r="AJ161" s="3">
        <v>45750</v>
      </c>
      <c r="AK161" s="3">
        <v>0</v>
      </c>
      <c r="AL161" s="3">
        <v>45741</v>
      </c>
      <c r="AM161" s="3">
        <v>45748</v>
      </c>
      <c r="AN161" s="3">
        <v>45749</v>
      </c>
      <c r="AO161" s="3">
        <v>45749</v>
      </c>
      <c r="AP161" s="3">
        <v>45745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45722</v>
      </c>
      <c r="B162" s="14" t="s">
        <v>540</v>
      </c>
      <c r="C162" s="9" t="s">
        <v>86</v>
      </c>
      <c r="D162" s="13" t="s">
        <v>326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45750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443</v>
      </c>
      <c r="AG162" s="1" t="s">
        <v>123</v>
      </c>
      <c r="AH162" s="1" t="s">
        <v>74</v>
      </c>
      <c r="AI162" s="1">
        <v>2</v>
      </c>
      <c r="AJ162" s="3">
        <v>45750</v>
      </c>
      <c r="AK162" s="3">
        <v>0</v>
      </c>
      <c r="AL162" s="3">
        <v>45741</v>
      </c>
      <c r="AM162" s="3">
        <v>45748</v>
      </c>
      <c r="AN162" s="3">
        <v>45749</v>
      </c>
      <c r="AO162" s="3">
        <v>45749</v>
      </c>
      <c r="AP162" s="3">
        <v>45745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45731</v>
      </c>
      <c r="B163" s="14" t="s">
        <v>669</v>
      </c>
      <c r="C163" s="9" t="s">
        <v>86</v>
      </c>
      <c r="D163" s="13" t="s">
        <v>626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234</v>
      </c>
      <c r="T163" s="12">
        <v>45751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245</v>
      </c>
      <c r="AG163" s="1" t="s">
        <v>123</v>
      </c>
      <c r="AH163" s="1" t="s">
        <v>74</v>
      </c>
      <c r="AI163" s="1">
        <v>2</v>
      </c>
      <c r="AJ163" s="3">
        <v>45751</v>
      </c>
      <c r="AK163" s="3">
        <v>0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670</v>
      </c>
      <c r="C164" s="9" t="s">
        <v>86</v>
      </c>
      <c r="D164" s="13" t="s">
        <v>632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45751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245</v>
      </c>
      <c r="AG164" s="1" t="s">
        <v>123</v>
      </c>
      <c r="AH164" s="1" t="s">
        <v>74</v>
      </c>
      <c r="AI164" s="1">
        <v>2</v>
      </c>
      <c r="AJ164" s="3">
        <v>45751</v>
      </c>
      <c r="AK164" s="3">
        <v>0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671</v>
      </c>
      <c r="C165" s="9" t="s">
        <v>86</v>
      </c>
      <c r="D165" s="13" t="s">
        <v>634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245</v>
      </c>
      <c r="AG165" s="1" t="s">
        <v>123</v>
      </c>
      <c r="AH165" s="1" t="s">
        <v>74</v>
      </c>
      <c r="AI165" s="1">
        <v>2</v>
      </c>
      <c r="AJ165" s="3">
        <v>45751</v>
      </c>
      <c r="AK165" s="3">
        <v>0</v>
      </c>
      <c r="AL165" s="3">
        <v>45742</v>
      </c>
      <c r="AM165" s="3">
        <v>45749</v>
      </c>
      <c r="AN165" s="3">
        <v>45750</v>
      </c>
      <c r="AO165" s="3">
        <v>45750</v>
      </c>
      <c r="AP165" s="3">
        <v>45746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603</v>
      </c>
      <c r="C166" s="9" t="s">
        <v>86</v>
      </c>
      <c r="D166" s="13" t="s">
        <v>472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45751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443</v>
      </c>
      <c r="AG166" s="1" t="s">
        <v>124</v>
      </c>
      <c r="AH166" s="1" t="s">
        <v>74</v>
      </c>
      <c r="AI166" s="1">
        <v>2</v>
      </c>
      <c r="AJ166" s="3">
        <v>45751</v>
      </c>
      <c r="AK166" s="3">
        <v>0</v>
      </c>
      <c r="AL166" s="3">
        <v>45742</v>
      </c>
      <c r="AM166" s="3">
        <v>45749</v>
      </c>
      <c r="AN166" s="3">
        <v>45750</v>
      </c>
      <c r="AO166" s="3">
        <v>45750</v>
      </c>
      <c r="AP166" s="3">
        <v>45746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603</v>
      </c>
      <c r="C167" s="9" t="s">
        <v>86</v>
      </c>
      <c r="D167" s="13" t="s">
        <v>541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443</v>
      </c>
      <c r="AG167" s="1" t="s">
        <v>123</v>
      </c>
      <c r="AH167" s="1" t="s">
        <v>74</v>
      </c>
      <c r="AI167" s="1">
        <v>2</v>
      </c>
      <c r="AJ167" s="3">
        <v>45751</v>
      </c>
      <c r="AK167" s="3">
        <v>0</v>
      </c>
      <c r="AL167" s="3">
        <v>45742</v>
      </c>
      <c r="AM167" s="3">
        <v>45749</v>
      </c>
      <c r="AN167" s="3">
        <v>45750</v>
      </c>
      <c r="AO167" s="3">
        <v>45750</v>
      </c>
      <c r="AP167" s="3">
        <v>45746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45721</v>
      </c>
      <c r="B168" s="14" t="s">
        <v>529</v>
      </c>
      <c r="C168" s="9" t="s">
        <v>152</v>
      </c>
      <c r="D168" s="13" t="s">
        <v>296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45752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10477.5</v>
      </c>
      <c r="AB168" s="8">
        <v>0</v>
      </c>
      <c r="AC168" s="8">
        <v>10477.5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45752</v>
      </c>
      <c r="AK168" s="3">
        <v>0</v>
      </c>
      <c r="AL168" s="3">
        <v>45743</v>
      </c>
      <c r="AM168" s="3">
        <v>45750</v>
      </c>
      <c r="AN168" s="3">
        <v>45751</v>
      </c>
      <c r="AO168" s="3">
        <v>45751</v>
      </c>
      <c r="AP168" s="3">
        <v>45747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800.9466666666666</v>
      </c>
    </row>
    <row r="169" spans="1:56" ht="28.5" customHeight="1" x14ac:dyDescent="0.45">
      <c r="A169" s="3">
        <v>45721</v>
      </c>
      <c r="B169" s="14" t="s">
        <v>530</v>
      </c>
      <c r="C169" s="9" t="s">
        <v>152</v>
      </c>
      <c r="D169" s="13" t="s">
        <v>292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45752</v>
      </c>
      <c r="U169" s="11">
        <v>10080</v>
      </c>
      <c r="V169" s="10">
        <v>0</v>
      </c>
      <c r="W169" s="10">
        <v>10080</v>
      </c>
      <c r="X169" s="10">
        <v>10900</v>
      </c>
      <c r="Y169" s="10">
        <v>0</v>
      </c>
      <c r="Z169" s="9" t="s">
        <v>82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45752</v>
      </c>
      <c r="AK169" s="3">
        <v>0</v>
      </c>
      <c r="AL169" s="3">
        <v>45743</v>
      </c>
      <c r="AM169" s="3">
        <v>45750</v>
      </c>
      <c r="AN169" s="3">
        <v>45751</v>
      </c>
      <c r="AO169" s="3">
        <v>45751</v>
      </c>
      <c r="AP169" s="3">
        <v>45747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45722</v>
      </c>
      <c r="B170" s="14" t="s">
        <v>542</v>
      </c>
      <c r="C170" s="9" t="s">
        <v>86</v>
      </c>
      <c r="D170" s="13" t="s">
        <v>521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234</v>
      </c>
      <c r="T170" s="12">
        <v>45754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443</v>
      </c>
      <c r="AG170" s="1" t="s">
        <v>123</v>
      </c>
      <c r="AH170" s="1" t="s">
        <v>74</v>
      </c>
      <c r="AI170" s="1">
        <v>2</v>
      </c>
      <c r="AJ170" s="3">
        <v>45754</v>
      </c>
      <c r="AK170" s="3">
        <v>0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45724</v>
      </c>
      <c r="B171" s="14" t="s">
        <v>604</v>
      </c>
      <c r="C171" s="9" t="s">
        <v>86</v>
      </c>
      <c r="D171" s="13" t="s">
        <v>333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334</v>
      </c>
      <c r="T171" s="12">
        <v>45755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301</v>
      </c>
      <c r="AG171" s="1" t="s">
        <v>123</v>
      </c>
      <c r="AH171" s="1" t="s">
        <v>74</v>
      </c>
      <c r="AI171" s="1">
        <v>2</v>
      </c>
      <c r="AJ171" s="3">
        <v>45755</v>
      </c>
      <c r="AK171" s="3">
        <v>0</v>
      </c>
      <c r="AL171" s="3">
        <v>45746</v>
      </c>
      <c r="AM171" s="3">
        <v>45753</v>
      </c>
      <c r="AN171" s="3">
        <v>45754</v>
      </c>
      <c r="AO171" s="3">
        <v>45754</v>
      </c>
      <c r="AP171" s="3">
        <v>45750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45724</v>
      </c>
      <c r="B172" s="14" t="s">
        <v>604</v>
      </c>
      <c r="C172" s="9" t="s">
        <v>86</v>
      </c>
      <c r="D172" s="13" t="s">
        <v>411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334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301</v>
      </c>
      <c r="AG172" s="1" t="s">
        <v>123</v>
      </c>
      <c r="AH172" s="1" t="s">
        <v>74</v>
      </c>
      <c r="AI172" s="1">
        <v>2</v>
      </c>
      <c r="AJ172" s="3">
        <v>45756</v>
      </c>
      <c r="AK172" s="3">
        <v>0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670</v>
      </c>
      <c r="C173" s="9" t="s">
        <v>86</v>
      </c>
      <c r="D173" s="13" t="s">
        <v>631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245</v>
      </c>
      <c r="AG173" s="1" t="s">
        <v>123</v>
      </c>
      <c r="AH173" s="1" t="s">
        <v>74</v>
      </c>
      <c r="AI173" s="1">
        <v>2</v>
      </c>
      <c r="AJ173" s="3">
        <v>45757</v>
      </c>
      <c r="AK173" s="3">
        <v>0</v>
      </c>
      <c r="AL173" s="3">
        <v>45748</v>
      </c>
      <c r="AM173" s="3">
        <v>45755</v>
      </c>
      <c r="AN173" s="3">
        <v>45756</v>
      </c>
      <c r="AO173" s="3">
        <v>45756</v>
      </c>
      <c r="AP173" s="3">
        <v>45752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45724</v>
      </c>
      <c r="B174" s="14" t="s">
        <v>605</v>
      </c>
      <c r="C174" s="9" t="s">
        <v>86</v>
      </c>
      <c r="D174" s="13" t="s">
        <v>536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45757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82</v>
      </c>
      <c r="AA174" s="8">
        <v>32270.700000000004</v>
      </c>
      <c r="AB174" s="8">
        <v>0</v>
      </c>
      <c r="AC174" s="8">
        <v>32270.700000000004</v>
      </c>
      <c r="AD174" s="8">
        <v>0</v>
      </c>
      <c r="AE174" s="8">
        <v>0</v>
      </c>
      <c r="AF174" s="8" t="s">
        <v>443</v>
      </c>
      <c r="AG174" s="1" t="s">
        <v>123</v>
      </c>
      <c r="AH174" s="1" t="s">
        <v>74</v>
      </c>
      <c r="AI174" s="1">
        <v>2</v>
      </c>
      <c r="AJ174" s="3">
        <v>45757</v>
      </c>
      <c r="AK174" s="3">
        <v>0</v>
      </c>
      <c r="AL174" s="3">
        <v>45748</v>
      </c>
      <c r="AM174" s="3">
        <v>45755</v>
      </c>
      <c r="AN174" s="3">
        <v>45756</v>
      </c>
      <c r="AO174" s="3">
        <v>45756</v>
      </c>
      <c r="AP174" s="3">
        <v>45752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2466.9157333333337</v>
      </c>
    </row>
    <row r="175" spans="1:56" ht="28.5" customHeight="1" x14ac:dyDescent="0.45">
      <c r="A175" s="3">
        <v>45722</v>
      </c>
      <c r="B175" s="14" t="s">
        <v>543</v>
      </c>
      <c r="C175" s="9" t="s">
        <v>86</v>
      </c>
      <c r="D175" s="13" t="s">
        <v>326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45757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82</v>
      </c>
      <c r="AA175" s="8">
        <v>32270.700000000004</v>
      </c>
      <c r="AB175" s="8">
        <v>0</v>
      </c>
      <c r="AC175" s="8">
        <v>32270.700000000004</v>
      </c>
      <c r="AD175" s="8">
        <v>0</v>
      </c>
      <c r="AE175" s="8">
        <v>0</v>
      </c>
      <c r="AF175" s="8" t="s">
        <v>443</v>
      </c>
      <c r="AG175" s="1" t="s">
        <v>123</v>
      </c>
      <c r="AH175" s="1" t="s">
        <v>74</v>
      </c>
      <c r="AI175" s="1">
        <v>2</v>
      </c>
      <c r="AJ175" s="3">
        <v>45757</v>
      </c>
      <c r="AK175" s="3">
        <v>0</v>
      </c>
      <c r="AL175" s="3">
        <v>45748</v>
      </c>
      <c r="AM175" s="3">
        <v>45755</v>
      </c>
      <c r="AN175" s="3">
        <v>45756</v>
      </c>
      <c r="AO175" s="3">
        <v>45756</v>
      </c>
      <c r="AP175" s="3">
        <v>45752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2466.9157333333337</v>
      </c>
    </row>
    <row r="176" spans="1:56" ht="28.5" customHeight="1" x14ac:dyDescent="0.45">
      <c r="A176" s="3">
        <v>45723</v>
      </c>
      <c r="B176" s="14" t="s">
        <v>562</v>
      </c>
      <c r="C176" s="9" t="s">
        <v>86</v>
      </c>
      <c r="D176" s="13" t="s">
        <v>442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45757</v>
      </c>
      <c r="U176" s="11">
        <v>40000</v>
      </c>
      <c r="V176" s="10">
        <v>0</v>
      </c>
      <c r="W176" s="10">
        <v>40000</v>
      </c>
      <c r="X176" s="10">
        <v>0</v>
      </c>
      <c r="Y176" s="10">
        <v>42000</v>
      </c>
      <c r="Z176" s="9" t="s">
        <v>82</v>
      </c>
      <c r="AA176" s="8">
        <v>43027.600000000006</v>
      </c>
      <c r="AB176" s="8">
        <v>0</v>
      </c>
      <c r="AC176" s="8">
        <v>43027.600000000006</v>
      </c>
      <c r="AD176" s="8">
        <v>0</v>
      </c>
      <c r="AE176" s="8">
        <v>0</v>
      </c>
      <c r="AF176" s="8" t="s">
        <v>443</v>
      </c>
      <c r="AG176" s="1" t="s">
        <v>123</v>
      </c>
      <c r="AH176" s="1" t="s">
        <v>74</v>
      </c>
      <c r="AI176" s="1">
        <v>2</v>
      </c>
      <c r="AJ176" s="3">
        <v>45757</v>
      </c>
      <c r="AK176" s="3">
        <v>0</v>
      </c>
      <c r="AL176" s="3">
        <v>45748</v>
      </c>
      <c r="AM176" s="3">
        <v>45755</v>
      </c>
      <c r="AN176" s="3">
        <v>45756</v>
      </c>
      <c r="AO176" s="3">
        <v>45756</v>
      </c>
      <c r="AP176" s="3">
        <v>45752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3289.220977777778</v>
      </c>
    </row>
    <row r="177" spans="1:56" ht="28.5" customHeight="1" x14ac:dyDescent="0.45">
      <c r="A177" s="3">
        <v>45724</v>
      </c>
      <c r="B177" s="14" t="s">
        <v>606</v>
      </c>
      <c r="C177" s="9" t="s">
        <v>86</v>
      </c>
      <c r="D177" s="13" t="s">
        <v>333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334</v>
      </c>
      <c r="T177" s="12">
        <v>45765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301</v>
      </c>
      <c r="AG177" s="1" t="s">
        <v>123</v>
      </c>
      <c r="AH177" s="1" t="s">
        <v>74</v>
      </c>
      <c r="AI177" s="1">
        <v>2</v>
      </c>
      <c r="AJ177" s="3">
        <v>45765</v>
      </c>
      <c r="AK177" s="3">
        <v>0</v>
      </c>
      <c r="AL177" s="3">
        <v>45756</v>
      </c>
      <c r="AM177" s="3">
        <v>45763</v>
      </c>
      <c r="AN177" s="3">
        <v>45764</v>
      </c>
      <c r="AO177" s="3">
        <v>45764</v>
      </c>
      <c r="AP177" s="3">
        <v>45760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45728</v>
      </c>
      <c r="B178" s="14" t="s">
        <v>607</v>
      </c>
      <c r="C178" s="9" t="s">
        <v>86</v>
      </c>
      <c r="D178" s="13" t="s">
        <v>608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45770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245</v>
      </c>
      <c r="AG178" s="1" t="s">
        <v>123</v>
      </c>
      <c r="AH178" s="1" t="s">
        <v>74</v>
      </c>
      <c r="AI178" s="1">
        <v>2</v>
      </c>
      <c r="AJ178" s="3">
        <v>45770</v>
      </c>
      <c r="AK178" s="3">
        <v>0</v>
      </c>
      <c r="AL178" s="3">
        <v>45761</v>
      </c>
      <c r="AM178" s="3">
        <v>45768</v>
      </c>
      <c r="AN178" s="3">
        <v>45769</v>
      </c>
      <c r="AO178" s="3">
        <v>45769</v>
      </c>
      <c r="AP178" s="3">
        <v>45765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668</v>
      </c>
      <c r="C179" s="9" t="s">
        <v>86</v>
      </c>
      <c r="D179" s="13" t="s">
        <v>629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245</v>
      </c>
      <c r="AG179" s="1" t="s">
        <v>123</v>
      </c>
      <c r="AH179" s="1" t="s">
        <v>74</v>
      </c>
      <c r="AI179" s="1">
        <v>2</v>
      </c>
      <c r="AJ179" s="3">
        <v>45771</v>
      </c>
      <c r="AK179" s="3">
        <v>0</v>
      </c>
      <c r="AL179" s="3">
        <v>45762</v>
      </c>
      <c r="AM179" s="3">
        <v>45769</v>
      </c>
      <c r="AN179" s="3">
        <v>45770</v>
      </c>
      <c r="AO179" s="3">
        <v>45770</v>
      </c>
      <c r="AP179" s="3">
        <v>45766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45724</v>
      </c>
      <c r="B180" s="14" t="s">
        <v>611</v>
      </c>
      <c r="C180" s="9" t="s">
        <v>86</v>
      </c>
      <c r="D180" s="13" t="s">
        <v>333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334</v>
      </c>
      <c r="T180" s="12">
        <v>45771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301</v>
      </c>
      <c r="AG180" s="1" t="s">
        <v>123</v>
      </c>
      <c r="AH180" s="1" t="s">
        <v>74</v>
      </c>
      <c r="AI180" s="1">
        <v>2</v>
      </c>
      <c r="AJ180" s="3">
        <v>45771</v>
      </c>
      <c r="AK180" s="3">
        <v>0</v>
      </c>
      <c r="AL180" s="3">
        <v>45762</v>
      </c>
      <c r="AM180" s="3">
        <v>45769</v>
      </c>
      <c r="AN180" s="3">
        <v>45770</v>
      </c>
      <c r="AO180" s="3">
        <v>45770</v>
      </c>
      <c r="AP180" s="3">
        <v>45766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611</v>
      </c>
      <c r="C181" s="9" t="s">
        <v>86</v>
      </c>
      <c r="D181" s="13" t="s">
        <v>536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334</v>
      </c>
      <c r="T181" s="12">
        <v>45771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301</v>
      </c>
      <c r="AG181" s="1" t="s">
        <v>123</v>
      </c>
      <c r="AH181" s="1" t="s">
        <v>74</v>
      </c>
      <c r="AI181" s="1">
        <v>2</v>
      </c>
      <c r="AJ181" s="3">
        <v>45771</v>
      </c>
      <c r="AK181" s="3">
        <v>0</v>
      </c>
      <c r="AL181" s="3">
        <v>45762</v>
      </c>
      <c r="AM181" s="3">
        <v>45769</v>
      </c>
      <c r="AN181" s="3">
        <v>45770</v>
      </c>
      <c r="AO181" s="3">
        <v>45770</v>
      </c>
      <c r="AP181" s="3">
        <v>45766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666</v>
      </c>
      <c r="C182" s="9" t="s">
        <v>86</v>
      </c>
      <c r="D182" s="13" t="s">
        <v>622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45772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245</v>
      </c>
      <c r="AG182" s="1" t="s">
        <v>123</v>
      </c>
      <c r="AH182" s="1" t="s">
        <v>74</v>
      </c>
      <c r="AI182" s="1">
        <v>2</v>
      </c>
      <c r="AJ182" s="3">
        <v>45772</v>
      </c>
      <c r="AK182" s="3">
        <v>0</v>
      </c>
      <c r="AL182" s="3">
        <v>45763</v>
      </c>
      <c r="AM182" s="3">
        <v>45770</v>
      </c>
      <c r="AN182" s="3">
        <v>45771</v>
      </c>
      <c r="AO182" s="3">
        <v>45771</v>
      </c>
      <c r="AP182" s="3">
        <v>45767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45736</v>
      </c>
      <c r="B183" s="14" t="s">
        <v>138</v>
      </c>
      <c r="C183" s="9" t="s">
        <v>86</v>
      </c>
      <c r="D183" s="13" t="s">
        <v>316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45759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317</v>
      </c>
      <c r="AG183" s="1" t="s">
        <v>123</v>
      </c>
      <c r="AH183" s="1" t="s">
        <v>74</v>
      </c>
      <c r="AI183" s="1">
        <v>2</v>
      </c>
      <c r="AJ183" s="3">
        <v>45759</v>
      </c>
      <c r="AK183" s="3">
        <v>0</v>
      </c>
      <c r="AL183" s="3">
        <v>45750</v>
      </c>
      <c r="AM183" s="3">
        <v>45757</v>
      </c>
      <c r="AN183" s="3">
        <v>45758</v>
      </c>
      <c r="AO183" s="3">
        <v>45758</v>
      </c>
      <c r="AP183" s="3">
        <v>45754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45736</v>
      </c>
      <c r="B184" s="14" t="s">
        <v>138</v>
      </c>
      <c r="C184" s="9" t="s">
        <v>86</v>
      </c>
      <c r="D184" s="13" t="s">
        <v>319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45764</v>
      </c>
      <c r="U184" s="11">
        <v>14000</v>
      </c>
      <c r="V184" s="10">
        <v>0</v>
      </c>
      <c r="W184" s="10">
        <v>14000</v>
      </c>
      <c r="X184" s="10">
        <v>0</v>
      </c>
      <c r="Y184" s="10">
        <v>14700</v>
      </c>
      <c r="Z184" s="9" t="s">
        <v>82</v>
      </c>
      <c r="AA184" s="8">
        <v>15059.660000000002</v>
      </c>
      <c r="AB184" s="8">
        <v>0</v>
      </c>
      <c r="AC184" s="8">
        <v>15059.660000000002</v>
      </c>
      <c r="AD184" s="8">
        <v>0</v>
      </c>
      <c r="AE184" s="8">
        <v>0</v>
      </c>
      <c r="AF184" s="8" t="s">
        <v>317</v>
      </c>
      <c r="AG184" s="1" t="s">
        <v>61</v>
      </c>
      <c r="AH184" s="1" t="s">
        <v>74</v>
      </c>
      <c r="AI184" s="1">
        <v>2</v>
      </c>
      <c r="AJ184" s="3">
        <v>45764</v>
      </c>
      <c r="AK184" s="3">
        <v>0</v>
      </c>
      <c r="AL184" s="3">
        <v>45755</v>
      </c>
      <c r="AM184" s="3">
        <v>45762</v>
      </c>
      <c r="AN184" s="3">
        <v>45763</v>
      </c>
      <c r="AO184" s="3">
        <v>45763</v>
      </c>
      <c r="AP184" s="3">
        <v>45759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1151.2273422222224</v>
      </c>
    </row>
    <row r="185" spans="1:56" ht="28.5" customHeight="1" x14ac:dyDescent="0.45">
      <c r="A185" s="3">
        <v>45736</v>
      </c>
      <c r="B185" s="14" t="s">
        <v>138</v>
      </c>
      <c r="C185" s="9" t="s">
        <v>86</v>
      </c>
      <c r="D185" s="13" t="s">
        <v>656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317</v>
      </c>
      <c r="AG185" s="1" t="s">
        <v>61</v>
      </c>
      <c r="AH185" s="1" t="s">
        <v>74</v>
      </c>
      <c r="AI185" s="1">
        <v>2</v>
      </c>
      <c r="AJ185" s="3">
        <v>45757</v>
      </c>
      <c r="AK185" s="3">
        <v>0</v>
      </c>
      <c r="AL185" s="3">
        <v>45748</v>
      </c>
      <c r="AM185" s="3">
        <v>45755</v>
      </c>
      <c r="AN185" s="3">
        <v>45756</v>
      </c>
      <c r="AO185" s="3">
        <v>45756</v>
      </c>
      <c r="AP185" s="3">
        <v>45752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45736</v>
      </c>
      <c r="B186" s="14" t="s">
        <v>138</v>
      </c>
      <c r="C186" s="9" t="s">
        <v>86</v>
      </c>
      <c r="D186" s="13" t="s">
        <v>409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234</v>
      </c>
      <c r="T186" s="12">
        <v>45766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439</v>
      </c>
      <c r="AG186" s="1" t="s">
        <v>123</v>
      </c>
      <c r="AH186" s="1" t="s">
        <v>74</v>
      </c>
      <c r="AI186" s="1">
        <v>2</v>
      </c>
      <c r="AJ186" s="3">
        <v>45766</v>
      </c>
      <c r="AK186" s="3">
        <v>0</v>
      </c>
      <c r="AL186" s="3">
        <v>45757</v>
      </c>
      <c r="AM186" s="3">
        <v>45764</v>
      </c>
      <c r="AN186" s="3">
        <v>45765</v>
      </c>
      <c r="AO186" s="3">
        <v>45765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 t="s">
        <v>146</v>
      </c>
      <c r="B187" s="14" t="s">
        <v>146</v>
      </c>
      <c r="C187" s="9" t="s">
        <v>86</v>
      </c>
      <c r="D187" s="13" t="s">
        <v>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234</v>
      </c>
      <c r="T187" s="12">
        <v>45777</v>
      </c>
      <c r="U187" s="11">
        <v>46000</v>
      </c>
      <c r="V187" s="10">
        <v>0</v>
      </c>
      <c r="W187" s="10">
        <v>46000</v>
      </c>
      <c r="X187" s="10">
        <v>0</v>
      </c>
      <c r="Y187" s="10">
        <v>48300</v>
      </c>
      <c r="Z187" s="9" t="s">
        <v>82</v>
      </c>
      <c r="AA187" s="8">
        <v>49481.740000000005</v>
      </c>
      <c r="AB187" s="8">
        <v>0</v>
      </c>
      <c r="AC187" s="8">
        <v>49481.740000000005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74</v>
      </c>
      <c r="AI187" s="1">
        <v>2</v>
      </c>
      <c r="AJ187" s="3">
        <v>45777</v>
      </c>
      <c r="AK187" s="3">
        <v>0</v>
      </c>
      <c r="AL187" s="3">
        <v>45768</v>
      </c>
      <c r="AM187" s="3">
        <v>45775</v>
      </c>
      <c r="AN187" s="3">
        <v>45776</v>
      </c>
      <c r="AO187" s="3">
        <v>45776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3782.604124444445</v>
      </c>
    </row>
    <row r="188" spans="1:56" ht="28.5" customHeight="1" x14ac:dyDescent="0.45">
      <c r="A188" s="3" t="s">
        <v>146</v>
      </c>
      <c r="B188" s="14" t="s">
        <v>146</v>
      </c>
      <c r="C188" s="9" t="s">
        <v>152</v>
      </c>
      <c r="D188" s="13" t="s">
        <v>61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45777</v>
      </c>
      <c r="U188" s="11">
        <v>160000</v>
      </c>
      <c r="V188" s="10">
        <v>0</v>
      </c>
      <c r="W188" s="10">
        <v>160000</v>
      </c>
      <c r="X188" s="10">
        <v>0</v>
      </c>
      <c r="Y188" s="10">
        <v>168000</v>
      </c>
      <c r="Z188" s="9" t="s">
        <v>82</v>
      </c>
      <c r="AA188" s="8">
        <v>167640</v>
      </c>
      <c r="AB188" s="8">
        <v>0</v>
      </c>
      <c r="AC188" s="8">
        <v>167640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45777</v>
      </c>
      <c r="AK188" s="3">
        <v>0</v>
      </c>
      <c r="AL188" s="3">
        <v>45768</v>
      </c>
      <c r="AM188" s="3">
        <v>45775</v>
      </c>
      <c r="AN188" s="3">
        <v>45776</v>
      </c>
      <c r="AO188" s="3">
        <v>45776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12815.146666666666</v>
      </c>
    </row>
    <row r="189" spans="1:56" ht="28.5" customHeight="1" x14ac:dyDescent="0.45">
      <c r="A189" s="3">
        <v>45731</v>
      </c>
      <c r="B189" s="14" t="s">
        <v>672</v>
      </c>
      <c r="C189" s="9" t="s">
        <v>86</v>
      </c>
      <c r="D189" s="13" t="s">
        <v>621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45779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245</v>
      </c>
      <c r="AG189" s="1" t="s">
        <v>123</v>
      </c>
      <c r="AH189" s="1" t="s">
        <v>74</v>
      </c>
      <c r="AI189" s="1">
        <v>2</v>
      </c>
      <c r="AJ189" s="3">
        <v>45779</v>
      </c>
      <c r="AK189" s="3">
        <v>0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673</v>
      </c>
      <c r="C190" s="9" t="s">
        <v>86</v>
      </c>
      <c r="D190" s="13" t="s">
        <v>626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45779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245</v>
      </c>
      <c r="AG190" s="1" t="s">
        <v>123</v>
      </c>
      <c r="AH190" s="1" t="s">
        <v>74</v>
      </c>
      <c r="AI190" s="1">
        <v>2</v>
      </c>
      <c r="AJ190" s="3">
        <v>45779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45731</v>
      </c>
      <c r="B191" s="14" t="s">
        <v>674</v>
      </c>
      <c r="C191" s="9" t="s">
        <v>86</v>
      </c>
      <c r="D191" s="13" t="s">
        <v>632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245</v>
      </c>
      <c r="AG191" s="1" t="s">
        <v>123</v>
      </c>
      <c r="AH191" s="1" t="s">
        <v>74</v>
      </c>
      <c r="AI191" s="1">
        <v>2</v>
      </c>
      <c r="AJ191" s="3">
        <v>45779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673</v>
      </c>
      <c r="C192" s="9" t="s">
        <v>86</v>
      </c>
      <c r="D192" s="13" t="s">
        <v>627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245</v>
      </c>
      <c r="AG192" s="1" t="s">
        <v>123</v>
      </c>
      <c r="AH192" s="1" t="s">
        <v>74</v>
      </c>
      <c r="AI192" s="1">
        <v>2</v>
      </c>
      <c r="AJ192" s="3">
        <v>45780</v>
      </c>
      <c r="AK192" s="3">
        <v>0</v>
      </c>
      <c r="AL192" s="3">
        <v>45771</v>
      </c>
      <c r="AM192" s="3">
        <v>45778</v>
      </c>
      <c r="AN192" s="3">
        <v>45779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411.15262222222225</v>
      </c>
    </row>
    <row r="193" spans="1:56" ht="28.5" customHeight="1" x14ac:dyDescent="0.45">
      <c r="A193" s="3">
        <v>45731</v>
      </c>
      <c r="B193" s="14" t="s">
        <v>674</v>
      </c>
      <c r="C193" s="9" t="s">
        <v>86</v>
      </c>
      <c r="D193" s="13" t="s">
        <v>633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245</v>
      </c>
      <c r="AG193" s="1" t="s">
        <v>123</v>
      </c>
      <c r="AH193" s="1" t="s">
        <v>74</v>
      </c>
      <c r="AI193" s="1">
        <v>2</v>
      </c>
      <c r="AJ193" s="3">
        <v>45785</v>
      </c>
      <c r="AK193" s="3">
        <v>0</v>
      </c>
      <c r="AL193" s="3">
        <v>45776</v>
      </c>
      <c r="AM193" s="3">
        <v>45783</v>
      </c>
      <c r="AN193" s="3">
        <v>45784</v>
      </c>
      <c r="AO193" s="3">
        <v>45784</v>
      </c>
      <c r="AP193" s="3">
        <v>45780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45731</v>
      </c>
      <c r="B194" s="14" t="s">
        <v>669</v>
      </c>
      <c r="C194" s="9" t="s">
        <v>86</v>
      </c>
      <c r="D194" s="13" t="s">
        <v>625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45790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245</v>
      </c>
      <c r="AG194" s="1" t="s">
        <v>123</v>
      </c>
      <c r="AH194" s="1" t="s">
        <v>74</v>
      </c>
      <c r="AI194" s="1">
        <v>2</v>
      </c>
      <c r="AJ194" s="3">
        <v>45790</v>
      </c>
      <c r="AK194" s="3">
        <v>0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672</v>
      </c>
      <c r="C195" s="9" t="s">
        <v>86</v>
      </c>
      <c r="D195" s="13" t="s">
        <v>623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45792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245</v>
      </c>
      <c r="AG195" s="1" t="s">
        <v>122</v>
      </c>
      <c r="AH195" s="1" t="s">
        <v>74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45791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45728</v>
      </c>
      <c r="B196" s="14" t="s">
        <v>609</v>
      </c>
      <c r="C196" s="9" t="s">
        <v>86</v>
      </c>
      <c r="D196" s="13" t="s">
        <v>610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82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 t="s">
        <v>245</v>
      </c>
      <c r="AG196" s="1" t="s">
        <v>122</v>
      </c>
      <c r="AH196" s="1" t="s">
        <v>74</v>
      </c>
      <c r="AI196" s="1">
        <v>2</v>
      </c>
      <c r="AJ196" s="3">
        <v>45793</v>
      </c>
      <c r="AK196" s="3">
        <v>0</v>
      </c>
      <c r="AL196" s="3">
        <v>45784</v>
      </c>
      <c r="AM196" s="3">
        <v>45791</v>
      </c>
      <c r="AN196" s="3">
        <v>45792</v>
      </c>
      <c r="AO196" s="3">
        <v>45792</v>
      </c>
      <c r="AP196" s="3">
        <v>45788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411.15262222222225</v>
      </c>
    </row>
    <row r="197" spans="1:56" ht="28.5" customHeight="1" x14ac:dyDescent="0.45">
      <c r="A197" s="3">
        <v>45728</v>
      </c>
      <c r="B197" s="14" t="s">
        <v>609</v>
      </c>
      <c r="C197" s="9" t="s">
        <v>86</v>
      </c>
      <c r="D197" s="13" t="s">
        <v>252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245</v>
      </c>
      <c r="AG197" s="1" t="s">
        <v>122</v>
      </c>
      <c r="AH197" s="1" t="s">
        <v>74</v>
      </c>
      <c r="AI197" s="1">
        <v>2</v>
      </c>
      <c r="AJ197" s="3">
        <v>45793</v>
      </c>
      <c r="AK197" s="3">
        <v>0</v>
      </c>
      <c r="AL197" s="3">
        <v>45784</v>
      </c>
      <c r="AM197" s="3">
        <v>45791</v>
      </c>
      <c r="AN197" s="3">
        <v>45792</v>
      </c>
      <c r="AO197" s="3">
        <v>45792</v>
      </c>
      <c r="AP197" s="3">
        <v>45788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82</v>
      </c>
      <c r="AA198" s="8">
        <v>1121036.2707499997</v>
      </c>
      <c r="AB198" s="8">
        <v>11025.822500000002</v>
      </c>
      <c r="AC198" s="8">
        <v>1110010.4482499999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275</v>
      </c>
      <c r="D199" s="13" t="s">
        <v>277</v>
      </c>
      <c r="E199" s="9">
        <v>21</v>
      </c>
      <c r="F199" s="9">
        <v>34</v>
      </c>
      <c r="G199" s="9" t="s">
        <v>60</v>
      </c>
      <c r="H199" s="9">
        <v>0</v>
      </c>
      <c r="I199" s="9">
        <v>60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36</v>
      </c>
      <c r="O199" s="9">
        <v>40</v>
      </c>
      <c r="P199" s="10">
        <v>195.39367372799995</v>
      </c>
      <c r="Q199" s="10">
        <v>0</v>
      </c>
      <c r="R199" s="10">
        <v>195.39367372799995</v>
      </c>
      <c r="S199" s="9" t="s">
        <v>67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140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>
        <v>45777</v>
      </c>
      <c r="AK199" s="3">
        <v>0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45776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676.95127500000001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196</v>
      </c>
      <c r="D200" s="13" t="s">
        <v>59</v>
      </c>
      <c r="E200" s="9">
        <v>21</v>
      </c>
      <c r="F200" s="9">
        <v>38</v>
      </c>
      <c r="G200" s="9" t="s">
        <v>60</v>
      </c>
      <c r="H200" s="9">
        <v>0</v>
      </c>
      <c r="I200" s="9">
        <v>69</v>
      </c>
      <c r="J200" s="9" t="s">
        <v>57</v>
      </c>
      <c r="K200" s="9">
        <v>5</v>
      </c>
      <c r="L200" s="9" t="s">
        <v>93</v>
      </c>
      <c r="M200" s="10">
        <v>22</v>
      </c>
      <c r="N200" s="9">
        <v>41</v>
      </c>
      <c r="O200" s="9">
        <v>40</v>
      </c>
      <c r="P200" s="10">
        <v>445.06336793599996</v>
      </c>
      <c r="Q200" s="10">
        <v>0</v>
      </c>
      <c r="R200" s="10">
        <v>445.06336793599996</v>
      </c>
      <c r="S200" s="9" t="s">
        <v>71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140</v>
      </c>
      <c r="AA200" s="8">
        <v>22072.6</v>
      </c>
      <c r="AB200" s="8">
        <v>0</v>
      </c>
      <c r="AC200" s="8">
        <v>22072.6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77</v>
      </c>
      <c r="AI200" s="1">
        <v>3</v>
      </c>
      <c r="AJ200" s="3">
        <v>45777</v>
      </c>
      <c r="AK200" s="3">
        <v>0</v>
      </c>
      <c r="AL200" s="3">
        <v>0</v>
      </c>
      <c r="AM200" s="3">
        <v>0</v>
      </c>
      <c r="AN200" s="3">
        <v>0</v>
      </c>
      <c r="AO200" s="3">
        <v>45774</v>
      </c>
      <c r="AP200" s="3">
        <v>45772</v>
      </c>
      <c r="AQ200" s="3">
        <v>45775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1506.4549499999996</v>
      </c>
    </row>
    <row r="201" spans="1:56" ht="28.5" customHeight="1" x14ac:dyDescent="0.45">
      <c r="A201" s="3" t="s">
        <v>146</v>
      </c>
      <c r="B201" s="14" t="s">
        <v>146</v>
      </c>
      <c r="C201" s="9" t="s">
        <v>196</v>
      </c>
      <c r="D201" s="13" t="s">
        <v>59</v>
      </c>
      <c r="E201" s="9">
        <v>21</v>
      </c>
      <c r="F201" s="9">
        <v>38</v>
      </c>
      <c r="G201" s="9" t="s">
        <v>60</v>
      </c>
      <c r="H201" s="9">
        <v>0</v>
      </c>
      <c r="I201" s="9">
        <v>69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45777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140</v>
      </c>
      <c r="AA201" s="8">
        <v>22072.6</v>
      </c>
      <c r="AB201" s="8">
        <v>0</v>
      </c>
      <c r="AC201" s="8">
        <v>22072.6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2</v>
      </c>
      <c r="AJ201" s="3">
        <v>45777</v>
      </c>
      <c r="AK201" s="3">
        <v>0</v>
      </c>
      <c r="AL201" s="3">
        <v>0</v>
      </c>
      <c r="AM201" s="3">
        <v>0</v>
      </c>
      <c r="AN201" s="3">
        <v>0</v>
      </c>
      <c r="AO201" s="3">
        <v>45775</v>
      </c>
      <c r="AP201" s="3">
        <v>45772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1506.4549499999996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21</v>
      </c>
      <c r="F202" s="9">
        <v>37</v>
      </c>
      <c r="G202" s="9" t="s">
        <v>60</v>
      </c>
      <c r="H202" s="9">
        <v>0</v>
      </c>
      <c r="I202" s="9">
        <v>67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140</v>
      </c>
      <c r="AA202" s="8">
        <v>54063.899999999994</v>
      </c>
      <c r="AB202" s="8">
        <v>0</v>
      </c>
      <c r="AC202" s="8">
        <v>54063.899999999994</v>
      </c>
      <c r="AD202" s="8">
        <v>0</v>
      </c>
      <c r="AE202" s="8">
        <v>0</v>
      </c>
      <c r="AF202" s="8" t="s">
        <v>58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45727</v>
      </c>
      <c r="B203" s="14" t="s">
        <v>612</v>
      </c>
      <c r="C203" s="9" t="s">
        <v>115</v>
      </c>
      <c r="D203" s="13" t="s">
        <v>564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45743</v>
      </c>
      <c r="U203" s="11">
        <v>5000</v>
      </c>
      <c r="V203" s="10">
        <v>4983</v>
      </c>
      <c r="W203" s="10">
        <v>17</v>
      </c>
      <c r="X203" s="10">
        <v>21150</v>
      </c>
      <c r="Y203" s="10">
        <v>0</v>
      </c>
      <c r="Z203" s="9" t="s">
        <v>128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124</v>
      </c>
      <c r="AH203" s="1" t="s">
        <v>68</v>
      </c>
      <c r="AI203" s="1">
        <v>4</v>
      </c>
      <c r="AJ203" s="3">
        <v>45743</v>
      </c>
      <c r="AK203" s="3">
        <v>45739</v>
      </c>
      <c r="AL203" s="3">
        <v>45733</v>
      </c>
      <c r="AM203" s="3">
        <v>45740</v>
      </c>
      <c r="AN203" s="3">
        <v>45741</v>
      </c>
      <c r="AO203" s="3">
        <v>45741</v>
      </c>
      <c r="AP203" s="3">
        <v>45738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45727</v>
      </c>
      <c r="B204" s="14" t="s">
        <v>612</v>
      </c>
      <c r="C204" s="9" t="s">
        <v>115</v>
      </c>
      <c r="D204" s="13" t="s">
        <v>264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45743</v>
      </c>
      <c r="U204" s="11">
        <v>30000</v>
      </c>
      <c r="V204" s="10">
        <v>25000</v>
      </c>
      <c r="W204" s="10">
        <v>5000</v>
      </c>
      <c r="X204" s="10">
        <v>30700</v>
      </c>
      <c r="Y204" s="10">
        <v>0</v>
      </c>
      <c r="Z204" s="9" t="s">
        <v>128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68</v>
      </c>
      <c r="AI204" s="1">
        <v>4</v>
      </c>
      <c r="AJ204" s="3">
        <v>45743</v>
      </c>
      <c r="AK204" s="3">
        <v>45739</v>
      </c>
      <c r="AL204" s="3">
        <v>45733</v>
      </c>
      <c r="AM204" s="3">
        <v>45740</v>
      </c>
      <c r="AN204" s="3">
        <v>45741</v>
      </c>
      <c r="AO204" s="3">
        <v>45741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45727</v>
      </c>
      <c r="B205" s="14" t="s">
        <v>590</v>
      </c>
      <c r="C205" s="9" t="s">
        <v>115</v>
      </c>
      <c r="D205" s="13" t="s">
        <v>299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45743</v>
      </c>
      <c r="U205" s="11">
        <v>5000</v>
      </c>
      <c r="V205" s="10">
        <v>0</v>
      </c>
      <c r="W205" s="10">
        <v>5000</v>
      </c>
      <c r="X205" s="10">
        <v>5400</v>
      </c>
      <c r="Y205" s="10">
        <v>0</v>
      </c>
      <c r="Z205" s="9" t="s">
        <v>128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45743</v>
      </c>
      <c r="AK205" s="3">
        <v>45739</v>
      </c>
      <c r="AL205" s="3">
        <v>45733</v>
      </c>
      <c r="AM205" s="3">
        <v>45740</v>
      </c>
      <c r="AN205" s="3">
        <v>45741</v>
      </c>
      <c r="AO205" s="3">
        <v>45741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45727</v>
      </c>
      <c r="B206" s="14" t="s">
        <v>590</v>
      </c>
      <c r="C206" s="9" t="s">
        <v>115</v>
      </c>
      <c r="D206" s="13" t="s">
        <v>565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45743</v>
      </c>
      <c r="U206" s="11">
        <v>15000</v>
      </c>
      <c r="V206" s="10">
        <v>0</v>
      </c>
      <c r="W206" s="10">
        <v>15000</v>
      </c>
      <c r="X206" s="10">
        <v>16000</v>
      </c>
      <c r="Y206" s="10">
        <v>0</v>
      </c>
      <c r="Z206" s="9" t="s">
        <v>128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45743</v>
      </c>
      <c r="AK206" s="3">
        <v>45739</v>
      </c>
      <c r="AL206" s="3">
        <v>45733</v>
      </c>
      <c r="AM206" s="3">
        <v>45740</v>
      </c>
      <c r="AN206" s="3">
        <v>45741</v>
      </c>
      <c r="AO206" s="3">
        <v>45741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45734</v>
      </c>
      <c r="B207" s="14" t="s">
        <v>657</v>
      </c>
      <c r="C207" s="9" t="s">
        <v>115</v>
      </c>
      <c r="D207" s="13" t="s">
        <v>59</v>
      </c>
      <c r="E207" s="9">
        <v>21</v>
      </c>
      <c r="F207" s="9">
        <v>37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45743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128</v>
      </c>
      <c r="AA207" s="8">
        <v>21513.800000000003</v>
      </c>
      <c r="AB207" s="8">
        <v>21513.800000000003</v>
      </c>
      <c r="AC207" s="8">
        <v>0</v>
      </c>
      <c r="AD207" s="8">
        <v>21513.800000000003</v>
      </c>
      <c r="AE207" s="8">
        <v>0</v>
      </c>
      <c r="AF207" s="8">
        <v>0</v>
      </c>
      <c r="AG207" s="1" t="s">
        <v>122</v>
      </c>
      <c r="AH207" s="1" t="s">
        <v>164</v>
      </c>
      <c r="AI207" s="1">
        <v>2</v>
      </c>
      <c r="AJ207" s="3">
        <v>45743</v>
      </c>
      <c r="AK207" s="3">
        <v>45741</v>
      </c>
      <c r="AL207" s="3">
        <v>0</v>
      </c>
      <c r="AM207" s="3">
        <v>0</v>
      </c>
      <c r="AN207" s="3">
        <v>0</v>
      </c>
      <c r="AO207" s="3">
        <v>45742</v>
      </c>
      <c r="AP207" s="3">
        <v>45738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45736</v>
      </c>
      <c r="B208" s="14" t="s">
        <v>138</v>
      </c>
      <c r="C208" s="9" t="s">
        <v>80</v>
      </c>
      <c r="D208" s="13" t="s">
        <v>376</v>
      </c>
      <c r="E208" s="9">
        <v>21</v>
      </c>
      <c r="F208" s="9">
        <v>40</v>
      </c>
      <c r="G208" s="9" t="s">
        <v>60</v>
      </c>
      <c r="H208" s="9" t="s">
        <v>76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45747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128</v>
      </c>
      <c r="AA208" s="8">
        <v>3478.5300000000007</v>
      </c>
      <c r="AB208" s="8">
        <v>3478.5300000000007</v>
      </c>
      <c r="AC208" s="8">
        <v>0</v>
      </c>
      <c r="AD208" s="8">
        <v>3478.5300000000007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45747</v>
      </c>
      <c r="AK208" s="3">
        <v>45743</v>
      </c>
      <c r="AL208" s="3">
        <v>45737</v>
      </c>
      <c r="AM208" s="3">
        <v>45744</v>
      </c>
      <c r="AN208" s="3">
        <v>45745</v>
      </c>
      <c r="AO208" s="3">
        <v>45745</v>
      </c>
      <c r="AP208" s="3">
        <v>45742</v>
      </c>
      <c r="AQ208" s="3">
        <v>45746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45736</v>
      </c>
      <c r="B209" s="14" t="s">
        <v>138</v>
      </c>
      <c r="C209" s="9" t="s">
        <v>80</v>
      </c>
      <c r="D209" s="13" t="s">
        <v>681</v>
      </c>
      <c r="E209" s="9">
        <v>21</v>
      </c>
      <c r="F209" s="9">
        <v>38</v>
      </c>
      <c r="G209" s="9" t="s">
        <v>60</v>
      </c>
      <c r="H209" s="9" t="s">
        <v>76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45747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128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61</v>
      </c>
      <c r="AH209" s="1" t="s">
        <v>68</v>
      </c>
      <c r="AI209" s="1">
        <v>4</v>
      </c>
      <c r="AJ209" s="3">
        <v>45747</v>
      </c>
      <c r="AK209" s="3">
        <v>45743</v>
      </c>
      <c r="AL209" s="3">
        <v>45737</v>
      </c>
      <c r="AM209" s="3">
        <v>45744</v>
      </c>
      <c r="AN209" s="3">
        <v>45745</v>
      </c>
      <c r="AO209" s="3">
        <v>45745</v>
      </c>
      <c r="AP209" s="3">
        <v>45742</v>
      </c>
      <c r="AQ209" s="3">
        <v>45746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406</v>
      </c>
      <c r="C210" s="9" t="s">
        <v>111</v>
      </c>
      <c r="D210" s="13" t="s">
        <v>193</v>
      </c>
      <c r="E210" s="9">
        <v>21</v>
      </c>
      <c r="F210" s="9">
        <v>40</v>
      </c>
      <c r="G210" s="9" t="s">
        <v>60</v>
      </c>
      <c r="H210" s="9" t="s">
        <v>66</v>
      </c>
      <c r="I210" s="9">
        <v>108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42</v>
      </c>
      <c r="O210" s="9">
        <v>40</v>
      </c>
      <c r="P210" s="10">
        <v>0.43312264343039991</v>
      </c>
      <c r="Q210" s="10">
        <v>0</v>
      </c>
      <c r="R210" s="10">
        <v>0.43312264343039991</v>
      </c>
      <c r="S210" s="9" t="s">
        <v>67</v>
      </c>
      <c r="T210" s="12">
        <v>45754</v>
      </c>
      <c r="U210" s="11">
        <v>5000</v>
      </c>
      <c r="V210" s="10">
        <v>4981</v>
      </c>
      <c r="W210" s="10">
        <v>19</v>
      </c>
      <c r="X210" s="10">
        <v>5398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45754</v>
      </c>
      <c r="AK210" s="3">
        <v>45750</v>
      </c>
      <c r="AL210" s="3">
        <v>45744</v>
      </c>
      <c r="AM210" s="3">
        <v>45751</v>
      </c>
      <c r="AN210" s="3">
        <v>45752</v>
      </c>
      <c r="AO210" s="3">
        <v>45752</v>
      </c>
      <c r="AP210" s="3">
        <v>45749</v>
      </c>
      <c r="AQ210" s="3">
        <v>45753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 t="s">
        <v>146</v>
      </c>
      <c r="B211" s="14" t="s">
        <v>146</v>
      </c>
      <c r="C211" s="9" t="s">
        <v>115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45777</v>
      </c>
      <c r="U211" s="11">
        <v>40000</v>
      </c>
      <c r="V211" s="10">
        <v>0</v>
      </c>
      <c r="W211" s="10">
        <v>40000</v>
      </c>
      <c r="X211" s="10">
        <v>0</v>
      </c>
      <c r="Y211" s="10">
        <v>42000</v>
      </c>
      <c r="Z211" s="9" t="s">
        <v>128</v>
      </c>
      <c r="AA211" s="8">
        <v>43027.600000000006</v>
      </c>
      <c r="AB211" s="8">
        <v>43027.600000000006</v>
      </c>
      <c r="AC211" s="8">
        <v>0</v>
      </c>
      <c r="AD211" s="8">
        <v>43027.600000000006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 t="s">
        <v>146</v>
      </c>
      <c r="B212" s="14" t="s">
        <v>146</v>
      </c>
      <c r="C212" s="9" t="s">
        <v>208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40</v>
      </c>
      <c r="O212" s="9">
        <v>40</v>
      </c>
      <c r="P212" s="10">
        <v>651.31224575999988</v>
      </c>
      <c r="Q212" s="10">
        <v>0</v>
      </c>
      <c r="R212" s="10">
        <v>651.31224575999988</v>
      </c>
      <c r="S212" s="9" t="s">
        <v>114</v>
      </c>
      <c r="T212" s="12">
        <v>45777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128</v>
      </c>
      <c r="AA212" s="8">
        <v>32270.700000000004</v>
      </c>
      <c r="AB212" s="8">
        <v>32270.700000000004</v>
      </c>
      <c r="AC212" s="8">
        <v>0</v>
      </c>
      <c r="AD212" s="8">
        <v>32270.700000000004</v>
      </c>
      <c r="AE212" s="8">
        <v>0</v>
      </c>
      <c r="AF212" s="8">
        <v>0</v>
      </c>
      <c r="AG212" s="1" t="s">
        <v>61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45776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355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114</v>
      </c>
      <c r="T213" s="12">
        <v>45777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45777</v>
      </c>
      <c r="AK213" s="3">
        <v>45773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45772</v>
      </c>
      <c r="AQ213" s="3">
        <v>45776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 t="s">
        <v>146</v>
      </c>
      <c r="B214" s="14" t="s">
        <v>146</v>
      </c>
      <c r="C214" s="9" t="s">
        <v>113</v>
      </c>
      <c r="D214" s="13" t="s">
        <v>160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128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21513.800000000003</v>
      </c>
      <c r="AF214" s="8">
        <v>0</v>
      </c>
      <c r="AG214" s="1" t="s">
        <v>123</v>
      </c>
      <c r="AH214" s="1" t="s">
        <v>68</v>
      </c>
      <c r="AI214" s="1">
        <v>4</v>
      </c>
      <c r="AJ214" s="3">
        <v>45777</v>
      </c>
      <c r="AK214" s="3">
        <v>45773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1547.1290706666666</v>
      </c>
    </row>
    <row r="215" spans="1:56" ht="28.5" customHeight="1" x14ac:dyDescent="0.45">
      <c r="A215" s="3" t="s">
        <v>146</v>
      </c>
      <c r="B215" s="14" t="s">
        <v>146</v>
      </c>
      <c r="C215" s="9" t="s">
        <v>111</v>
      </c>
      <c r="D215" s="13" t="s">
        <v>61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42</v>
      </c>
      <c r="O215" s="9">
        <v>40</v>
      </c>
      <c r="P215" s="10">
        <v>227.95928601599996</v>
      </c>
      <c r="Q215" s="10">
        <v>0</v>
      </c>
      <c r="R215" s="10">
        <v>227.95928601599996</v>
      </c>
      <c r="S215" s="9" t="s">
        <v>67</v>
      </c>
      <c r="T215" s="12">
        <v>45777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128</v>
      </c>
      <c r="AA215" s="8">
        <v>11595.1</v>
      </c>
      <c r="AB215" s="8">
        <v>11595.1</v>
      </c>
      <c r="AC215" s="8">
        <v>0</v>
      </c>
      <c r="AD215" s="8">
        <v>11595.1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>
        <v>45777</v>
      </c>
      <c r="AK215" s="3">
        <v>45773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45631</v>
      </c>
      <c r="B216" s="14" t="s">
        <v>272</v>
      </c>
      <c r="C216" s="9" t="s">
        <v>113</v>
      </c>
      <c r="D216" s="13" t="s">
        <v>160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 t="s">
        <v>63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128</v>
      </c>
      <c r="AA216" s="8">
        <v>17211.04</v>
      </c>
      <c r="AB216" s="8">
        <v>17211.04</v>
      </c>
      <c r="AC216" s="8">
        <v>0</v>
      </c>
      <c r="AD216" s="8">
        <v>17211.04</v>
      </c>
      <c r="AE216" s="8">
        <v>0</v>
      </c>
      <c r="AF216" s="8">
        <v>0</v>
      </c>
      <c r="AG216" s="1" t="s">
        <v>123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336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45628</v>
      </c>
      <c r="B217" s="14" t="s">
        <v>265</v>
      </c>
      <c r="C217" s="9" t="s">
        <v>113</v>
      </c>
      <c r="D217" s="13" t="s">
        <v>160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 t="s">
        <v>63</v>
      </c>
      <c r="U217" s="11">
        <v>16000</v>
      </c>
      <c r="V217" s="10">
        <v>1759</v>
      </c>
      <c r="W217" s="10">
        <v>14241</v>
      </c>
      <c r="X217" s="10">
        <v>0</v>
      </c>
      <c r="Y217" s="10">
        <v>14953.050000000001</v>
      </c>
      <c r="Z217" s="9" t="s">
        <v>128</v>
      </c>
      <c r="AA217" s="8">
        <v>15318.901290000002</v>
      </c>
      <c r="AB217" s="8">
        <v>15318.901290000002</v>
      </c>
      <c r="AC217" s="8">
        <v>0</v>
      </c>
      <c r="AD217" s="8">
        <v>15318.901290000002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335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>
        <v>45631</v>
      </c>
      <c r="B218" s="14" t="s">
        <v>273</v>
      </c>
      <c r="C218" s="9" t="s">
        <v>113</v>
      </c>
      <c r="D218" s="13" t="s">
        <v>160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128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337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>
        <v>45693</v>
      </c>
      <c r="B219" s="14" t="s">
        <v>405</v>
      </c>
      <c r="C219" s="9" t="s">
        <v>111</v>
      </c>
      <c r="D219" s="13" t="s">
        <v>402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128</v>
      </c>
      <c r="AA219" s="8">
        <v>3310.89</v>
      </c>
      <c r="AB219" s="8">
        <v>3310.89</v>
      </c>
      <c r="AC219" s="8">
        <v>0</v>
      </c>
      <c r="AD219" s="8">
        <v>3310.89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>
        <v>45693</v>
      </c>
      <c r="B220" s="14" t="s">
        <v>406</v>
      </c>
      <c r="C220" s="9" t="s">
        <v>111</v>
      </c>
      <c r="D220" s="13" t="s">
        <v>193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128</v>
      </c>
      <c r="AA220" s="8">
        <v>5797.55</v>
      </c>
      <c r="AB220" s="8">
        <v>5797.55</v>
      </c>
      <c r="AC220" s="8">
        <v>0</v>
      </c>
      <c r="AD220" s="8">
        <v>5797.55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>
        <v>45667</v>
      </c>
      <c r="B221" s="14" t="s">
        <v>347</v>
      </c>
      <c r="C221" s="9" t="s">
        <v>111</v>
      </c>
      <c r="D221" s="13" t="s">
        <v>341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86.841632767999982</v>
      </c>
      <c r="Q221" s="10">
        <v>0</v>
      </c>
      <c r="R221" s="10">
        <v>86.841632767999982</v>
      </c>
      <c r="S221" s="9" t="s">
        <v>67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128</v>
      </c>
      <c r="AA221" s="8">
        <v>4414.5199999999995</v>
      </c>
      <c r="AB221" s="8">
        <v>4414.5199999999995</v>
      </c>
      <c r="AC221" s="8">
        <v>0</v>
      </c>
      <c r="AD221" s="8">
        <v>4414.5199999999995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 t="s">
        <v>146</v>
      </c>
      <c r="B222" s="14" t="s">
        <v>146</v>
      </c>
      <c r="C222" s="9" t="s">
        <v>113</v>
      </c>
      <c r="D222" s="13" t="s">
        <v>160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45548</v>
      </c>
      <c r="B223" s="14" t="s">
        <v>217</v>
      </c>
      <c r="C223" s="9" t="s">
        <v>111</v>
      </c>
      <c r="D223" s="13" t="s">
        <v>211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217.10408191999997</v>
      </c>
      <c r="Q223" s="10">
        <v>0</v>
      </c>
      <c r="R223" s="10">
        <v>217.10408191999997</v>
      </c>
      <c r="S223" s="9" t="s">
        <v>67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128</v>
      </c>
      <c r="AA223" s="8">
        <v>11036.3</v>
      </c>
      <c r="AB223" s="8">
        <v>11036.3</v>
      </c>
      <c r="AC223" s="8">
        <v>0</v>
      </c>
      <c r="AD223" s="8">
        <v>11036.3</v>
      </c>
      <c r="AE223" s="8">
        <v>0</v>
      </c>
      <c r="AF223" s="8">
        <v>0</v>
      </c>
      <c r="AG223" s="1" t="s">
        <v>126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45066</v>
      </c>
      <c r="B224" s="14" t="s">
        <v>136</v>
      </c>
      <c r="C224" s="9" t="s">
        <v>80</v>
      </c>
      <c r="D224" s="13" t="s">
        <v>135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108.55204095999999</v>
      </c>
      <c r="Q224" s="10">
        <v>0</v>
      </c>
      <c r="R224" s="10">
        <v>108.55204095999999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128</v>
      </c>
      <c r="AA224" s="8">
        <v>5518.15</v>
      </c>
      <c r="AB224" s="8">
        <v>5518.15</v>
      </c>
      <c r="AC224" s="8">
        <v>0</v>
      </c>
      <c r="AD224" s="8">
        <v>5518.15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21</v>
      </c>
      <c r="F225" s="9">
        <v>37</v>
      </c>
      <c r="G225" s="9">
        <v>0</v>
      </c>
      <c r="H225" s="9">
        <v>0</v>
      </c>
      <c r="I225" s="9">
        <v>74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 t="s">
        <v>83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128</v>
      </c>
      <c r="AA225" s="8">
        <v>238042.61129000003</v>
      </c>
      <c r="AB225" s="8">
        <v>216528.81129000001</v>
      </c>
      <c r="AC225" s="8">
        <v>21513.800000000003</v>
      </c>
      <c r="AD225" s="8">
        <v>216528.81129000001</v>
      </c>
      <c r="AE225" s="8">
        <v>21513.800000000003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130</v>
      </c>
      <c r="BD225" s="56">
        <v>0</v>
      </c>
    </row>
    <row r="226" spans="1:56" ht="28.5" customHeight="1" x14ac:dyDescent="0.45">
      <c r="A226" s="3">
        <v>45720</v>
      </c>
      <c r="B226" s="14" t="s">
        <v>516</v>
      </c>
      <c r="C226" s="9" t="s">
        <v>502</v>
      </c>
      <c r="D226" s="13" t="s">
        <v>503</v>
      </c>
      <c r="E226" s="9">
        <v>22</v>
      </c>
      <c r="F226" s="9">
        <v>34</v>
      </c>
      <c r="G226" s="9" t="s">
        <v>60</v>
      </c>
      <c r="H226" s="9" t="s">
        <v>66</v>
      </c>
      <c r="I226" s="9">
        <v>115</v>
      </c>
      <c r="J226" s="9" t="s">
        <v>78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377</v>
      </c>
      <c r="T226" s="12">
        <v>45746</v>
      </c>
      <c r="U226" s="11">
        <v>300000</v>
      </c>
      <c r="V226" s="10">
        <v>125000</v>
      </c>
      <c r="W226" s="10">
        <v>175000</v>
      </c>
      <c r="X226" s="10">
        <v>192540</v>
      </c>
      <c r="Y226" s="10">
        <v>112833</v>
      </c>
      <c r="Z226" s="9" t="s">
        <v>419</v>
      </c>
      <c r="AA226" s="8">
        <v>111915.66771000001</v>
      </c>
      <c r="AB226" s="8">
        <v>46648</v>
      </c>
      <c r="AC226" s="8">
        <v>65267.667710000009</v>
      </c>
      <c r="AD226" s="8">
        <v>0</v>
      </c>
      <c r="AE226" s="8">
        <v>111915.66771000001</v>
      </c>
      <c r="AF226" s="8">
        <v>0</v>
      </c>
      <c r="AG226" s="1" t="s">
        <v>123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422</v>
      </c>
      <c r="BD226" s="56">
        <v>6973.6327359211355</v>
      </c>
    </row>
    <row r="227" spans="1:56" ht="28.5" customHeight="1" x14ac:dyDescent="0.45">
      <c r="A227" s="3">
        <v>45720</v>
      </c>
      <c r="B227" s="14" t="s">
        <v>516</v>
      </c>
      <c r="C227" s="9" t="s">
        <v>502</v>
      </c>
      <c r="D227" s="13" t="s">
        <v>503</v>
      </c>
      <c r="E227" s="9">
        <v>22</v>
      </c>
      <c r="F227" s="9">
        <v>34</v>
      </c>
      <c r="G227" s="9" t="s">
        <v>60</v>
      </c>
      <c r="H227" s="9" t="s">
        <v>66</v>
      </c>
      <c r="I227" s="9">
        <v>115</v>
      </c>
      <c r="J227" s="9" t="s">
        <v>78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377</v>
      </c>
      <c r="T227" s="12">
        <v>45800</v>
      </c>
      <c r="U227" s="11">
        <v>3700000</v>
      </c>
      <c r="V227" s="10">
        <v>0</v>
      </c>
      <c r="W227" s="10">
        <v>3700000</v>
      </c>
      <c r="X227" s="10">
        <v>0</v>
      </c>
      <c r="Y227" s="10">
        <v>3885000</v>
      </c>
      <c r="Z227" s="9" t="s">
        <v>419</v>
      </c>
      <c r="AA227" s="8">
        <v>3669919.0000000005</v>
      </c>
      <c r="AB227" s="8">
        <v>0</v>
      </c>
      <c r="AC227" s="8">
        <v>3669919.0000000005</v>
      </c>
      <c r="AD227" s="8">
        <v>0</v>
      </c>
      <c r="AE227" s="8">
        <v>3669919.0000000005</v>
      </c>
      <c r="AF227" s="8">
        <v>0</v>
      </c>
      <c r="AG227" s="1" t="s">
        <v>123</v>
      </c>
      <c r="AH227" s="1" t="s">
        <v>68</v>
      </c>
      <c r="AI227" s="1">
        <v>4</v>
      </c>
      <c r="AJ227" s="3">
        <v>45800</v>
      </c>
      <c r="AK227" s="3">
        <v>45796</v>
      </c>
      <c r="AL227" s="3">
        <v>45790</v>
      </c>
      <c r="AM227" s="3">
        <v>45797</v>
      </c>
      <c r="AN227" s="3">
        <v>45798</v>
      </c>
      <c r="AO227" s="3">
        <v>45798</v>
      </c>
      <c r="AP227" s="3">
        <v>45795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422</v>
      </c>
      <c r="BD227" s="56">
        <v>392118.61208666681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21.6</v>
      </c>
      <c r="F228" s="9">
        <v>34</v>
      </c>
      <c r="G228" s="9">
        <v>0</v>
      </c>
      <c r="H228" s="9">
        <v>0</v>
      </c>
      <c r="I228" s="9">
        <v>97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419</v>
      </c>
      <c r="AA228" s="8">
        <v>3781834.6677100006</v>
      </c>
      <c r="AB228" s="8">
        <v>46648</v>
      </c>
      <c r="AC228" s="8">
        <v>3735186.6677100006</v>
      </c>
      <c r="AD228" s="8">
        <v>0</v>
      </c>
      <c r="AE228" s="8">
        <v>3781834.6677100006</v>
      </c>
      <c r="AF228" s="8" t="s">
        <v>58</v>
      </c>
      <c r="AG228" s="1" t="s">
        <v>61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422</v>
      </c>
      <c r="BD228" s="56">
        <v>0</v>
      </c>
    </row>
    <row r="229" spans="1:56" ht="28.5" customHeight="1" x14ac:dyDescent="0.45">
      <c r="A229" s="3">
        <v>45706</v>
      </c>
      <c r="B229" s="14" t="s">
        <v>532</v>
      </c>
      <c r="C229" s="9" t="s">
        <v>282</v>
      </c>
      <c r="D229" s="13" t="s">
        <v>283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45747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84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 t="s">
        <v>236</v>
      </c>
      <c r="AG229" s="1" t="s">
        <v>61</v>
      </c>
      <c r="AH229" s="1" t="s">
        <v>68</v>
      </c>
      <c r="AI229" s="1">
        <v>4</v>
      </c>
      <c r="AJ229" s="3">
        <v>45747</v>
      </c>
      <c r="AK229" s="3">
        <v>45743</v>
      </c>
      <c r="AL229" s="3">
        <v>45737</v>
      </c>
      <c r="AM229" s="3">
        <v>45744</v>
      </c>
      <c r="AN229" s="3">
        <v>45745</v>
      </c>
      <c r="AO229" s="3">
        <v>45745</v>
      </c>
      <c r="AP229" s="3">
        <v>45742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445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45723</v>
      </c>
      <c r="B230" s="14" t="s">
        <v>545</v>
      </c>
      <c r="C230" s="9" t="s">
        <v>282</v>
      </c>
      <c r="D230" s="13" t="s">
        <v>274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45747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84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5518.15</v>
      </c>
      <c r="AF230" s="8" t="s">
        <v>236</v>
      </c>
      <c r="AG230" s="1" t="s">
        <v>61</v>
      </c>
      <c r="AH230" s="1" t="s">
        <v>68</v>
      </c>
      <c r="AI230" s="1">
        <v>4</v>
      </c>
      <c r="AJ230" s="3">
        <v>45747</v>
      </c>
      <c r="AK230" s="3">
        <v>45743</v>
      </c>
      <c r="AL230" s="3">
        <v>45737</v>
      </c>
      <c r="AM230" s="3">
        <v>45744</v>
      </c>
      <c r="AN230" s="3">
        <v>45745</v>
      </c>
      <c r="AO230" s="3">
        <v>45745</v>
      </c>
      <c r="AP230" s="3">
        <v>45742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325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45777</v>
      </c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84</v>
      </c>
      <c r="AA231" s="8">
        <v>69430.899999999994</v>
      </c>
      <c r="AB231" s="8">
        <v>3030</v>
      </c>
      <c r="AC231" s="8">
        <v>66400.899999999994</v>
      </c>
      <c r="AD231" s="8">
        <v>0</v>
      </c>
      <c r="AE231" s="8">
        <v>0</v>
      </c>
      <c r="AF231" s="8">
        <v>0</v>
      </c>
      <c r="AG231" s="1" t="s">
        <v>61</v>
      </c>
      <c r="AH231" s="1" t="s">
        <v>74</v>
      </c>
      <c r="AI231" s="1">
        <v>2</v>
      </c>
      <c r="AJ231" s="3">
        <v>45777</v>
      </c>
      <c r="AK231" s="3">
        <v>0</v>
      </c>
      <c r="AL231" s="3">
        <v>45768</v>
      </c>
      <c r="AM231" s="3">
        <v>45775</v>
      </c>
      <c r="AN231" s="3">
        <v>45776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4963.4672749999982</v>
      </c>
    </row>
    <row r="232" spans="1:56" ht="28.5" customHeight="1" x14ac:dyDescent="0.45">
      <c r="A232" s="3" t="s">
        <v>146</v>
      </c>
      <c r="B232" s="14" t="s">
        <v>146</v>
      </c>
      <c r="C232" s="9" t="s">
        <v>349</v>
      </c>
      <c r="D232" s="13" t="s">
        <v>61</v>
      </c>
      <c r="E232" s="9">
        <v>23</v>
      </c>
      <c r="F232" s="9">
        <v>34</v>
      </c>
      <c r="G232" s="9" t="s">
        <v>60</v>
      </c>
      <c r="H232" s="9" t="s">
        <v>66</v>
      </c>
      <c r="I232" s="9">
        <v>92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133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9918.7000000000007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741.42282499999999</v>
      </c>
    </row>
    <row r="233" spans="1:56" ht="28.5" customHeight="1" x14ac:dyDescent="0.45">
      <c r="A233" s="3" t="s">
        <v>146</v>
      </c>
      <c r="B233" s="14" t="s">
        <v>146</v>
      </c>
      <c r="C233" s="9" t="s">
        <v>195</v>
      </c>
      <c r="D233" s="13" t="s">
        <v>61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93</v>
      </c>
      <c r="M233" s="10">
        <v>24</v>
      </c>
      <c r="N233" s="9">
        <v>37</v>
      </c>
      <c r="O233" s="9">
        <v>50</v>
      </c>
      <c r="P233" s="10">
        <v>273.84719423999996</v>
      </c>
      <c r="Q233" s="10">
        <v>0</v>
      </c>
      <c r="R233" s="10">
        <v>273.84719423999996</v>
      </c>
      <c r="S233" s="9" t="s">
        <v>133</v>
      </c>
      <c r="T233" s="12">
        <v>45777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72</v>
      </c>
      <c r="AI233" s="1">
        <v>3</v>
      </c>
      <c r="AJ233" s="3">
        <v>45777</v>
      </c>
      <c r="AK233" s="3">
        <v>0</v>
      </c>
      <c r="AL233" s="3">
        <v>45767</v>
      </c>
      <c r="AM233" s="3">
        <v>45774</v>
      </c>
      <c r="AN233" s="3">
        <v>45775</v>
      </c>
      <c r="AO233" s="3">
        <v>45775</v>
      </c>
      <c r="AP233" s="3">
        <v>45772</v>
      </c>
      <c r="AQ233" s="3">
        <v>45776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741.42282499999999</v>
      </c>
    </row>
    <row r="234" spans="1:56" ht="28.5" customHeight="1" x14ac:dyDescent="0.45">
      <c r="A234" s="3" t="s">
        <v>146</v>
      </c>
      <c r="B234" s="14" t="s">
        <v>146</v>
      </c>
      <c r="C234" s="9" t="s">
        <v>282</v>
      </c>
      <c r="D234" s="13" t="s">
        <v>61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45777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84</v>
      </c>
      <c r="AA234" s="8">
        <v>9918.7000000000007</v>
      </c>
      <c r="AB234" s="8">
        <v>0</v>
      </c>
      <c r="AC234" s="8">
        <v>9918.7000000000007</v>
      </c>
      <c r="AD234" s="8">
        <v>0</v>
      </c>
      <c r="AE234" s="8">
        <v>9918.7000000000007</v>
      </c>
      <c r="AF234" s="8">
        <v>0</v>
      </c>
      <c r="AG234" s="1" t="s">
        <v>122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741.42282499999999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84</v>
      </c>
      <c r="AA235" s="8">
        <v>110223.29999999999</v>
      </c>
      <c r="AB235" s="8">
        <v>14066.3</v>
      </c>
      <c r="AC235" s="8">
        <v>96156.999999999985</v>
      </c>
      <c r="AD235" s="8">
        <v>5518.15</v>
      </c>
      <c r="AE235" s="8">
        <v>25355.550000000003</v>
      </c>
      <c r="AF235" s="8" t="s">
        <v>58</v>
      </c>
      <c r="AG235" s="1" t="s">
        <v>123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45733</v>
      </c>
      <c r="B236" s="14" t="s">
        <v>641</v>
      </c>
      <c r="C236" s="9" t="s">
        <v>642</v>
      </c>
      <c r="D236" s="13" t="s">
        <v>643</v>
      </c>
      <c r="E236" s="9">
        <v>23</v>
      </c>
      <c r="F236" s="9">
        <v>34</v>
      </c>
      <c r="G236" s="9" t="s">
        <v>200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202</v>
      </c>
      <c r="AA236" s="8">
        <v>4959.3500000000004</v>
      </c>
      <c r="AB236" s="8">
        <v>0</v>
      </c>
      <c r="AC236" s="8">
        <v>4959.3500000000004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74</v>
      </c>
      <c r="AI236" s="1">
        <v>2</v>
      </c>
      <c r="AJ236" s="3">
        <v>45750</v>
      </c>
      <c r="AK236" s="3">
        <v>0</v>
      </c>
      <c r="AL236" s="3">
        <v>45741</v>
      </c>
      <c r="AM236" s="3">
        <v>45748</v>
      </c>
      <c r="AN236" s="3">
        <v>45749</v>
      </c>
      <c r="AO236" s="3">
        <v>45749</v>
      </c>
      <c r="AP236" s="3">
        <v>45745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201</v>
      </c>
      <c r="BD236" s="56">
        <v>400.2085242222222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34</v>
      </c>
      <c r="G237" s="9" t="s">
        <v>200</v>
      </c>
      <c r="H237" s="9">
        <v>0</v>
      </c>
      <c r="I237" s="9">
        <v>68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202</v>
      </c>
      <c r="AA237" s="8">
        <v>4959.3500000000004</v>
      </c>
      <c r="AB237" s="8">
        <v>0</v>
      </c>
      <c r="AC237" s="8">
        <v>4959.3500000000004</v>
      </c>
      <c r="AD237" s="8">
        <v>0</v>
      </c>
      <c r="AE237" s="8">
        <v>0</v>
      </c>
      <c r="AF237" s="8">
        <v>0</v>
      </c>
      <c r="AG237" s="1" t="s">
        <v>122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201</v>
      </c>
      <c r="BD237" s="56">
        <v>0</v>
      </c>
    </row>
    <row r="238" spans="1:56" ht="28.5" customHeight="1" x14ac:dyDescent="0.45">
      <c r="A238" s="3">
        <v>45729</v>
      </c>
      <c r="B238" s="14" t="s">
        <v>637</v>
      </c>
      <c r="C238" s="9" t="s">
        <v>266</v>
      </c>
      <c r="D238" s="13" t="s">
        <v>194</v>
      </c>
      <c r="E238" s="9">
        <v>23</v>
      </c>
      <c r="F238" s="9">
        <v>34</v>
      </c>
      <c r="G238" s="9" t="s">
        <v>583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45747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584</v>
      </c>
      <c r="AA238" s="8">
        <v>4959.3500000000004</v>
      </c>
      <c r="AB238" s="8">
        <v>4959.3500000000004</v>
      </c>
      <c r="AC238" s="8">
        <v>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45747</v>
      </c>
      <c r="AK238" s="3">
        <v>0</v>
      </c>
      <c r="AL238" s="3">
        <v>45738</v>
      </c>
      <c r="AM238" s="3">
        <v>45745</v>
      </c>
      <c r="AN238" s="3">
        <v>45746</v>
      </c>
      <c r="AO238" s="3">
        <v>45746</v>
      </c>
      <c r="AP238" s="3">
        <v>45742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201</v>
      </c>
      <c r="BD238" s="56">
        <v>0</v>
      </c>
    </row>
    <row r="239" spans="1:56" ht="28.5" customHeight="1" x14ac:dyDescent="0.45">
      <c r="A239" s="3">
        <v>45729</v>
      </c>
      <c r="B239" s="14" t="s">
        <v>637</v>
      </c>
      <c r="C239" s="9" t="s">
        <v>266</v>
      </c>
      <c r="D239" s="13" t="s">
        <v>585</v>
      </c>
      <c r="E239" s="9">
        <v>23</v>
      </c>
      <c r="F239" s="9">
        <v>34</v>
      </c>
      <c r="G239" s="9" t="s">
        <v>583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45747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584</v>
      </c>
      <c r="AA239" s="8">
        <v>4959.3500000000004</v>
      </c>
      <c r="AB239" s="8">
        <v>2451</v>
      </c>
      <c r="AC239" s="8">
        <v>2508.3500000000004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74</v>
      </c>
      <c r="AI239" s="1">
        <v>2</v>
      </c>
      <c r="AJ239" s="3">
        <v>45747</v>
      </c>
      <c r="AK239" s="3">
        <v>0</v>
      </c>
      <c r="AL239" s="3">
        <v>45738</v>
      </c>
      <c r="AM239" s="3">
        <v>45745</v>
      </c>
      <c r="AN239" s="3">
        <v>45746</v>
      </c>
      <c r="AO239" s="3">
        <v>45746</v>
      </c>
      <c r="AP239" s="3">
        <v>45742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201</v>
      </c>
      <c r="BD239" s="56">
        <v>202.41827088888891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583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584</v>
      </c>
      <c r="AA240" s="8">
        <v>9918.7000000000007</v>
      </c>
      <c r="AB240" s="8">
        <v>7410.35</v>
      </c>
      <c r="AC240" s="8">
        <v>2508.3500000000004</v>
      </c>
      <c r="AD240" s="8">
        <v>0</v>
      </c>
      <c r="AE240" s="8">
        <v>0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201</v>
      </c>
      <c r="BD240" s="56">
        <v>0</v>
      </c>
    </row>
    <row r="241" spans="1:56" ht="28.5" customHeight="1" x14ac:dyDescent="0.45">
      <c r="A241" s="3">
        <v>45729</v>
      </c>
      <c r="B241" s="14" t="s">
        <v>587</v>
      </c>
      <c r="C241" s="9" t="s">
        <v>588</v>
      </c>
      <c r="D241" s="13" t="s">
        <v>589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105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70</v>
      </c>
      <c r="P241" s="10">
        <v>191.69303596799998</v>
      </c>
      <c r="Q241" s="10">
        <v>35</v>
      </c>
      <c r="R241" s="10">
        <v>156.69303596799998</v>
      </c>
      <c r="S241" s="9" t="s">
        <v>71</v>
      </c>
      <c r="T241" s="12">
        <v>45743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314</v>
      </c>
      <c r="AA241" s="8">
        <v>4959.3500000000004</v>
      </c>
      <c r="AB241" s="8">
        <v>4959.3500000000004</v>
      </c>
      <c r="AC241" s="8">
        <v>0</v>
      </c>
      <c r="AD241" s="8">
        <v>4959.3500000000004</v>
      </c>
      <c r="AE241" s="8">
        <v>0</v>
      </c>
      <c r="AF241" s="8" t="s">
        <v>356</v>
      </c>
      <c r="AG241" s="1" t="s">
        <v>122</v>
      </c>
      <c r="AH241" s="1" t="s">
        <v>68</v>
      </c>
      <c r="AI241" s="1">
        <v>4</v>
      </c>
      <c r="AJ241" s="3">
        <v>45743</v>
      </c>
      <c r="AK241" s="3">
        <v>45739</v>
      </c>
      <c r="AL241" s="3">
        <v>45733</v>
      </c>
      <c r="AM241" s="3">
        <v>45740</v>
      </c>
      <c r="AN241" s="3">
        <v>45741</v>
      </c>
      <c r="AO241" s="3">
        <v>45741</v>
      </c>
      <c r="AP241" s="3">
        <v>45738</v>
      </c>
      <c r="AQ241" s="3">
        <v>45742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108</v>
      </c>
      <c r="BD241" s="56">
        <v>0</v>
      </c>
    </row>
    <row r="242" spans="1:56" ht="28.5" customHeight="1" x14ac:dyDescent="0.45">
      <c r="A242" s="3">
        <v>45727</v>
      </c>
      <c r="B242" s="14" t="s">
        <v>590</v>
      </c>
      <c r="C242" s="9" t="s">
        <v>115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254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45743</v>
      </c>
      <c r="U242" s="11">
        <v>10938</v>
      </c>
      <c r="V242" s="10">
        <v>0</v>
      </c>
      <c r="W242" s="10">
        <v>10938</v>
      </c>
      <c r="X242" s="10">
        <v>0</v>
      </c>
      <c r="Y242" s="10">
        <v>0</v>
      </c>
      <c r="Z242" s="9" t="s">
        <v>314</v>
      </c>
      <c r="AA242" s="8">
        <v>12682.720380000002</v>
      </c>
      <c r="AB242" s="8">
        <v>6917</v>
      </c>
      <c r="AC242" s="8">
        <v>5765.7203800000025</v>
      </c>
      <c r="AD242" s="8">
        <v>4692</v>
      </c>
      <c r="AE242" s="8">
        <v>7990.7203800000025</v>
      </c>
      <c r="AF242" s="8" t="s">
        <v>320</v>
      </c>
      <c r="AG242" s="1" t="s">
        <v>122</v>
      </c>
      <c r="AH242" s="1" t="s">
        <v>164</v>
      </c>
      <c r="AI242" s="1">
        <v>2</v>
      </c>
      <c r="AJ242" s="3">
        <v>45743</v>
      </c>
      <c r="AK242" s="3">
        <v>45741</v>
      </c>
      <c r="AL242" s="3">
        <v>0</v>
      </c>
      <c r="AM242" s="3">
        <v>0</v>
      </c>
      <c r="AN242" s="3">
        <v>0</v>
      </c>
      <c r="AO242" s="3">
        <v>45742</v>
      </c>
      <c r="AP242" s="3">
        <v>45738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159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508.34434683666689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314</v>
      </c>
      <c r="AA243" s="8">
        <v>17642.070380000005</v>
      </c>
      <c r="AB243" s="8">
        <v>11876.35</v>
      </c>
      <c r="AC243" s="8">
        <v>5765.7203800000025</v>
      </c>
      <c r="AD243" s="8">
        <v>9651.35</v>
      </c>
      <c r="AE243" s="8">
        <v>7990.7203800000025</v>
      </c>
      <c r="AF243" s="8" t="s">
        <v>58</v>
      </c>
      <c r="AG243" s="1" t="s">
        <v>122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315</v>
      </c>
      <c r="BD243" s="56">
        <v>0</v>
      </c>
    </row>
    <row r="244" spans="1:56" ht="28.5" customHeight="1" x14ac:dyDescent="0.45">
      <c r="A244" s="3">
        <v>45601</v>
      </c>
      <c r="B244" s="14" t="s">
        <v>242</v>
      </c>
      <c r="C244" s="9" t="s">
        <v>94</v>
      </c>
      <c r="D244" s="13" t="s">
        <v>158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55</v>
      </c>
      <c r="P244" s="10">
        <v>3256.5612287999998</v>
      </c>
      <c r="Q244" s="10">
        <v>3256.5612287999998</v>
      </c>
      <c r="R244" s="10">
        <v>0</v>
      </c>
      <c r="S244" s="9" t="s">
        <v>100</v>
      </c>
      <c r="T244" s="12">
        <v>45797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407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0</v>
      </c>
      <c r="AF244" s="8" t="s">
        <v>408</v>
      </c>
      <c r="AG244" s="1" t="s">
        <v>123</v>
      </c>
      <c r="AH244" s="1" t="s">
        <v>72</v>
      </c>
      <c r="AI244" s="1">
        <v>3</v>
      </c>
      <c r="AJ244" s="3">
        <v>45797</v>
      </c>
      <c r="AK244" s="3">
        <v>0</v>
      </c>
      <c r="AL244" s="3">
        <v>45787</v>
      </c>
      <c r="AM244" s="3">
        <v>45794</v>
      </c>
      <c r="AN244" s="3">
        <v>45795</v>
      </c>
      <c r="AO244" s="3">
        <v>45795</v>
      </c>
      <c r="AP244" s="3">
        <v>45792</v>
      </c>
      <c r="AQ244" s="3">
        <v>45796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491</v>
      </c>
      <c r="AZ244" s="2">
        <v>0</v>
      </c>
      <c r="BA244" s="2">
        <v>0</v>
      </c>
      <c r="BB244" s="2">
        <v>0</v>
      </c>
      <c r="BC244" s="1" t="s">
        <v>120</v>
      </c>
      <c r="BD244" s="56">
        <v>13779.977343611114</v>
      </c>
    </row>
    <row r="245" spans="1:56" ht="28.5" customHeight="1" x14ac:dyDescent="0.45">
      <c r="A245" s="3">
        <v>45601</v>
      </c>
      <c r="B245" s="14" t="s">
        <v>242</v>
      </c>
      <c r="C245" s="9" t="s">
        <v>94</v>
      </c>
      <c r="D245" s="13" t="s">
        <v>158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6513.1224575999995</v>
      </c>
      <c r="Q245" s="10">
        <v>264</v>
      </c>
      <c r="R245" s="10">
        <v>6249.1224575999995</v>
      </c>
      <c r="S245" s="9" t="s">
        <v>100</v>
      </c>
      <c r="T245" s="12">
        <v>45828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407</v>
      </c>
      <c r="AA245" s="8">
        <v>215138.00000000003</v>
      </c>
      <c r="AB245" s="8">
        <v>0</v>
      </c>
      <c r="AC245" s="8">
        <v>215138.00000000003</v>
      </c>
      <c r="AD245" s="8">
        <v>0</v>
      </c>
      <c r="AE245" s="8">
        <v>0</v>
      </c>
      <c r="AF245" s="8" t="s">
        <v>408</v>
      </c>
      <c r="AG245" s="1" t="s">
        <v>123</v>
      </c>
      <c r="AH245" s="1" t="s">
        <v>72</v>
      </c>
      <c r="AI245" s="1">
        <v>3</v>
      </c>
      <c r="AJ245" s="3">
        <v>45828</v>
      </c>
      <c r="AK245" s="3">
        <v>0</v>
      </c>
      <c r="AL245" s="3">
        <v>45818</v>
      </c>
      <c r="AM245" s="3">
        <v>45825</v>
      </c>
      <c r="AN245" s="3">
        <v>45826</v>
      </c>
      <c r="AO245" s="3">
        <v>45826</v>
      </c>
      <c r="AP245" s="3">
        <v>45823</v>
      </c>
      <c r="AQ245" s="3">
        <v>45827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491</v>
      </c>
      <c r="AZ245" s="2">
        <v>0</v>
      </c>
      <c r="BA245" s="2">
        <v>0</v>
      </c>
      <c r="BB245" s="2">
        <v>0</v>
      </c>
      <c r="BC245" s="1" t="s">
        <v>120</v>
      </c>
      <c r="BD245" s="56">
        <v>27559.954687222227</v>
      </c>
    </row>
    <row r="246" spans="1:56" ht="28.5" customHeight="1" x14ac:dyDescent="0.45">
      <c r="A246" s="3">
        <v>45601</v>
      </c>
      <c r="B246" s="14" t="s">
        <v>242</v>
      </c>
      <c r="C246" s="9" t="s">
        <v>94</v>
      </c>
      <c r="D246" s="13" t="s">
        <v>158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6513.1224575999995</v>
      </c>
      <c r="Q246" s="10">
        <v>0</v>
      </c>
      <c r="R246" s="10">
        <v>6513.1224575999995</v>
      </c>
      <c r="S246" s="9" t="s">
        <v>100</v>
      </c>
      <c r="T246" s="12">
        <v>45858</v>
      </c>
      <c r="U246" s="11">
        <v>200000</v>
      </c>
      <c r="V246" s="10">
        <v>0</v>
      </c>
      <c r="W246" s="10">
        <v>200000</v>
      </c>
      <c r="X246" s="10">
        <v>0</v>
      </c>
      <c r="Y246" s="10">
        <v>210000</v>
      </c>
      <c r="Z246" s="9" t="s">
        <v>101</v>
      </c>
      <c r="AA246" s="8">
        <v>215138.00000000003</v>
      </c>
      <c r="AB246" s="8">
        <v>0</v>
      </c>
      <c r="AC246" s="8">
        <v>215138.00000000003</v>
      </c>
      <c r="AD246" s="8">
        <v>0</v>
      </c>
      <c r="AE246" s="8">
        <v>0</v>
      </c>
      <c r="AF246" s="8" t="s">
        <v>408</v>
      </c>
      <c r="AG246" s="1" t="s">
        <v>123</v>
      </c>
      <c r="AH246" s="1" t="s">
        <v>72</v>
      </c>
      <c r="AI246" s="1">
        <v>3</v>
      </c>
      <c r="AJ246" s="3">
        <v>45858</v>
      </c>
      <c r="AK246" s="3">
        <v>0</v>
      </c>
      <c r="AL246" s="3">
        <v>45848</v>
      </c>
      <c r="AM246" s="3">
        <v>45855</v>
      </c>
      <c r="AN246" s="3">
        <v>45856</v>
      </c>
      <c r="AO246" s="3">
        <v>45856</v>
      </c>
      <c r="AP246" s="3">
        <v>45853</v>
      </c>
      <c r="AQ246" s="3">
        <v>45857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120</v>
      </c>
      <c r="BD246" s="56">
        <v>27559.954687222227</v>
      </c>
    </row>
    <row r="247" spans="1:56" ht="28.5" customHeight="1" x14ac:dyDescent="0.45">
      <c r="A247" s="3">
        <v>45601</v>
      </c>
      <c r="B247" s="14" t="s">
        <v>242</v>
      </c>
      <c r="C247" s="9" t="s">
        <v>94</v>
      </c>
      <c r="D247" s="13" t="s">
        <v>110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4884.8418431999999</v>
      </c>
      <c r="Q247" s="10">
        <v>0</v>
      </c>
      <c r="R247" s="10">
        <v>4884.8418431999999</v>
      </c>
      <c r="S247" s="9" t="s">
        <v>100</v>
      </c>
      <c r="T247" s="12">
        <v>45858</v>
      </c>
      <c r="U247" s="11">
        <v>150000</v>
      </c>
      <c r="V247" s="10">
        <v>0</v>
      </c>
      <c r="W247" s="10">
        <v>150000</v>
      </c>
      <c r="X247" s="10">
        <v>0</v>
      </c>
      <c r="Y247" s="10">
        <v>157500</v>
      </c>
      <c r="Z247" s="9" t="s">
        <v>407</v>
      </c>
      <c r="AA247" s="8">
        <v>161353.5</v>
      </c>
      <c r="AB247" s="8">
        <v>0</v>
      </c>
      <c r="AC247" s="8">
        <v>161353.5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72</v>
      </c>
      <c r="AI247" s="1">
        <v>3</v>
      </c>
      <c r="AJ247" s="3">
        <v>45858</v>
      </c>
      <c r="AK247" s="3">
        <v>0</v>
      </c>
      <c r="AL247" s="3">
        <v>45848</v>
      </c>
      <c r="AM247" s="3">
        <v>45855</v>
      </c>
      <c r="AN247" s="3">
        <v>45856</v>
      </c>
      <c r="AO247" s="3">
        <v>45856</v>
      </c>
      <c r="AP247" s="3">
        <v>45853</v>
      </c>
      <c r="AQ247" s="3">
        <v>45857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120</v>
      </c>
      <c r="BD247" s="56">
        <v>20669.966015416667</v>
      </c>
    </row>
    <row r="248" spans="1:56" ht="28.5" customHeight="1" x14ac:dyDescent="0.45">
      <c r="A248" s="3">
        <v>45601</v>
      </c>
      <c r="B248" s="14" t="s">
        <v>242</v>
      </c>
      <c r="C248" s="9" t="s">
        <v>94</v>
      </c>
      <c r="D248" s="13" t="s">
        <v>158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6513.1224575999995</v>
      </c>
      <c r="Q248" s="10">
        <v>0</v>
      </c>
      <c r="R248" s="10">
        <v>6513.1224575999995</v>
      </c>
      <c r="S248" s="9" t="s">
        <v>100</v>
      </c>
      <c r="T248" s="12">
        <v>45889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101</v>
      </c>
      <c r="AA248" s="8">
        <v>215138.00000000003</v>
      </c>
      <c r="AB248" s="8">
        <v>0</v>
      </c>
      <c r="AC248" s="8">
        <v>215138.00000000003</v>
      </c>
      <c r="AD248" s="8">
        <v>0</v>
      </c>
      <c r="AE248" s="8">
        <v>0</v>
      </c>
      <c r="AF248" s="8" t="s">
        <v>408</v>
      </c>
      <c r="AG248" s="1" t="s">
        <v>122</v>
      </c>
      <c r="AH248" s="1" t="s">
        <v>72</v>
      </c>
      <c r="AI248" s="1">
        <v>3</v>
      </c>
      <c r="AJ248" s="3">
        <v>45889</v>
      </c>
      <c r="AK248" s="3">
        <v>0</v>
      </c>
      <c r="AL248" s="3">
        <v>45879</v>
      </c>
      <c r="AM248" s="3">
        <v>45886</v>
      </c>
      <c r="AN248" s="3">
        <v>45887</v>
      </c>
      <c r="AO248" s="3">
        <v>45887</v>
      </c>
      <c r="AP248" s="3">
        <v>45884</v>
      </c>
      <c r="AQ248" s="3">
        <v>45888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120</v>
      </c>
      <c r="BD248" s="56">
        <v>27559.954687222227</v>
      </c>
    </row>
    <row r="249" spans="1:56" ht="28.5" customHeight="1" x14ac:dyDescent="0.45">
      <c r="A249" s="3">
        <v>45601</v>
      </c>
      <c r="B249" s="14" t="s">
        <v>242</v>
      </c>
      <c r="C249" s="9" t="s">
        <v>94</v>
      </c>
      <c r="D249" s="13" t="s">
        <v>158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3461.0081427440637</v>
      </c>
      <c r="Q249" s="10">
        <v>0</v>
      </c>
      <c r="R249" s="10">
        <v>3461.0081427440637</v>
      </c>
      <c r="S249" s="9" t="s">
        <v>100</v>
      </c>
      <c r="T249" s="12" t="s">
        <v>63</v>
      </c>
      <c r="U249" s="11">
        <v>106278</v>
      </c>
      <c r="V249" s="10">
        <v>0</v>
      </c>
      <c r="W249" s="10">
        <v>106278</v>
      </c>
      <c r="X249" s="10">
        <v>0</v>
      </c>
      <c r="Y249" s="10">
        <v>111591.90000000001</v>
      </c>
      <c r="Z249" s="9" t="s">
        <v>101</v>
      </c>
      <c r="AA249" s="8">
        <v>114322.18182000001</v>
      </c>
      <c r="AB249" s="8">
        <v>0</v>
      </c>
      <c r="AC249" s="8">
        <v>114322.18182000001</v>
      </c>
      <c r="AD249" s="8">
        <v>0</v>
      </c>
      <c r="AE249" s="8">
        <v>0</v>
      </c>
      <c r="AF249" s="8" t="s">
        <v>408</v>
      </c>
      <c r="AG249" s="1" t="s">
        <v>122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120</v>
      </c>
      <c r="BD249" s="56">
        <v>14645.084321243019</v>
      </c>
    </row>
    <row r="250" spans="1:56" ht="28.5" customHeight="1" x14ac:dyDescent="0.45">
      <c r="A250" s="3">
        <v>45601</v>
      </c>
      <c r="B250" s="14" t="s">
        <v>242</v>
      </c>
      <c r="C250" s="9" t="s">
        <v>94</v>
      </c>
      <c r="D250" s="13" t="s">
        <v>158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100</v>
      </c>
      <c r="T250" s="12" t="s">
        <v>142</v>
      </c>
      <c r="U250" s="11">
        <v>10000</v>
      </c>
      <c r="V250" s="10">
        <v>12607</v>
      </c>
      <c r="W250" s="10">
        <v>0</v>
      </c>
      <c r="X250" s="10">
        <v>56730</v>
      </c>
      <c r="Y250" s="10">
        <v>0</v>
      </c>
      <c r="Z250" s="9" t="s">
        <v>407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72</v>
      </c>
      <c r="AI250" s="1">
        <v>3</v>
      </c>
      <c r="AJ250" s="3" t="s">
        <v>142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420</v>
      </c>
      <c r="AZ250" s="2">
        <v>0</v>
      </c>
      <c r="BA250" s="2">
        <v>0</v>
      </c>
      <c r="BB250" s="2">
        <v>0</v>
      </c>
      <c r="BC250" s="1" t="s">
        <v>120</v>
      </c>
      <c r="BD250" s="56">
        <v>0</v>
      </c>
    </row>
    <row r="251" spans="1:56" ht="28.5" customHeight="1" x14ac:dyDescent="0.45">
      <c r="A251" s="3">
        <v>45601</v>
      </c>
      <c r="B251" s="14" t="s">
        <v>242</v>
      </c>
      <c r="C251" s="9" t="s">
        <v>94</v>
      </c>
      <c r="D251" s="13" t="s">
        <v>110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0</v>
      </c>
      <c r="Q251" s="10">
        <v>0</v>
      </c>
      <c r="R251" s="10">
        <v>0</v>
      </c>
      <c r="S251" s="9" t="s">
        <v>100</v>
      </c>
      <c r="T251" s="12" t="s">
        <v>142</v>
      </c>
      <c r="U251" s="11">
        <v>7920</v>
      </c>
      <c r="V251" s="10">
        <v>7920</v>
      </c>
      <c r="W251" s="10">
        <v>0</v>
      </c>
      <c r="X251" s="10">
        <v>12600</v>
      </c>
      <c r="Y251" s="10">
        <v>0</v>
      </c>
      <c r="Z251" s="9" t="s">
        <v>407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122</v>
      </c>
      <c r="AH251" s="1" t="s">
        <v>72</v>
      </c>
      <c r="AI251" s="1">
        <v>3</v>
      </c>
      <c r="AJ251" s="3" t="s">
        <v>142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101</v>
      </c>
      <c r="AA252" s="8">
        <v>1028658.6818200002</v>
      </c>
      <c r="AB252" s="8">
        <v>0</v>
      </c>
      <c r="AC252" s="8">
        <v>1028658.6818200002</v>
      </c>
      <c r="AD252" s="8">
        <v>0</v>
      </c>
      <c r="AE252" s="8">
        <v>0</v>
      </c>
      <c r="AF252" s="8" t="s">
        <v>58</v>
      </c>
      <c r="AG252" s="1" t="s">
        <v>122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150</v>
      </c>
      <c r="D253" s="13" t="s">
        <v>59</v>
      </c>
      <c r="E253" s="9">
        <v>26</v>
      </c>
      <c r="F253" s="9">
        <v>39</v>
      </c>
      <c r="G253" s="9" t="s">
        <v>60</v>
      </c>
      <c r="H253" s="9">
        <v>0</v>
      </c>
      <c r="I253" s="9">
        <v>93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133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85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61</v>
      </c>
      <c r="AH253" s="1" t="s">
        <v>77</v>
      </c>
      <c r="AI253" s="1">
        <v>1</v>
      </c>
      <c r="AJ253" s="3">
        <v>45777</v>
      </c>
      <c r="AK253" s="3">
        <v>0</v>
      </c>
      <c r="AL253" s="3">
        <v>0</v>
      </c>
      <c r="AM253" s="3">
        <v>0</v>
      </c>
      <c r="AN253" s="3">
        <v>0</v>
      </c>
      <c r="AO253" s="3">
        <v>45776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913.67990999999995</v>
      </c>
    </row>
    <row r="254" spans="1:56" ht="28.5" customHeight="1" x14ac:dyDescent="0.45">
      <c r="A254" s="3">
        <v>45737</v>
      </c>
      <c r="B254" s="14" t="s">
        <v>138</v>
      </c>
      <c r="C254" s="9" t="s">
        <v>330</v>
      </c>
      <c r="D254" s="13" t="s">
        <v>59</v>
      </c>
      <c r="E254" s="9">
        <v>26</v>
      </c>
      <c r="F254" s="9">
        <v>39</v>
      </c>
      <c r="G254" s="9" t="s">
        <v>60</v>
      </c>
      <c r="H254" s="9">
        <v>0</v>
      </c>
      <c r="I254" s="9">
        <v>93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133</v>
      </c>
      <c r="T254" s="12">
        <v>45751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85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77</v>
      </c>
      <c r="AI254" s="1">
        <v>1</v>
      </c>
      <c r="AJ254" s="3">
        <v>45751</v>
      </c>
      <c r="AK254" s="3">
        <v>0</v>
      </c>
      <c r="AL254" s="3">
        <v>0</v>
      </c>
      <c r="AM254" s="3">
        <v>0</v>
      </c>
      <c r="AN254" s="3">
        <v>0</v>
      </c>
      <c r="AO254" s="3">
        <v>45750</v>
      </c>
      <c r="AP254" s="3">
        <v>45746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456.83995499999997</v>
      </c>
    </row>
    <row r="255" spans="1:56" ht="28.5" customHeight="1" x14ac:dyDescent="0.45">
      <c r="A255" s="3" t="s">
        <v>146</v>
      </c>
      <c r="B255" s="14" t="s">
        <v>146</v>
      </c>
      <c r="C255" s="9" t="s">
        <v>153</v>
      </c>
      <c r="D255" s="13" t="s">
        <v>59</v>
      </c>
      <c r="E255" s="9">
        <v>26</v>
      </c>
      <c r="F255" s="9">
        <v>42</v>
      </c>
      <c r="G255" s="9" t="s">
        <v>60</v>
      </c>
      <c r="H255" s="9">
        <v>0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 t="s">
        <v>63</v>
      </c>
      <c r="U255" s="11">
        <v>40000</v>
      </c>
      <c r="V255" s="10">
        <v>0</v>
      </c>
      <c r="W255" s="10">
        <v>40000</v>
      </c>
      <c r="X255" s="10">
        <v>0</v>
      </c>
      <c r="Y255" s="10">
        <v>0</v>
      </c>
      <c r="Z255" s="9" t="s">
        <v>85</v>
      </c>
      <c r="AA255" s="8">
        <v>48615.600000000006</v>
      </c>
      <c r="AB255" s="8">
        <v>0</v>
      </c>
      <c r="AC255" s="8">
        <v>48615.600000000006</v>
      </c>
      <c r="AD255" s="8">
        <v>0</v>
      </c>
      <c r="AE255" s="8">
        <v>0</v>
      </c>
      <c r="AF255" s="8">
        <v>0</v>
      </c>
      <c r="AG255" s="1" t="s">
        <v>123</v>
      </c>
      <c r="AH255" s="1" t="s">
        <v>77</v>
      </c>
      <c r="AI255" s="1">
        <v>1</v>
      </c>
      <c r="AJ255" s="3" t="s">
        <v>63</v>
      </c>
      <c r="AK255" s="3">
        <v>0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105</v>
      </c>
      <c r="BD255" s="56">
        <v>3925.4396133333335</v>
      </c>
    </row>
    <row r="256" spans="1:56" ht="28.5" customHeight="1" x14ac:dyDescent="0.45">
      <c r="A256" s="3" t="s">
        <v>146</v>
      </c>
      <c r="B256" s="14" t="s">
        <v>146</v>
      </c>
      <c r="C256" s="9" t="s">
        <v>207</v>
      </c>
      <c r="D256" s="13" t="s">
        <v>61</v>
      </c>
      <c r="E256" s="9">
        <v>26</v>
      </c>
      <c r="F256" s="9">
        <v>41</v>
      </c>
      <c r="G256" s="9" t="s">
        <v>60</v>
      </c>
      <c r="H256" s="9">
        <v>0</v>
      </c>
      <c r="I256" s="9">
        <v>97</v>
      </c>
      <c r="J256" s="9" t="s">
        <v>57</v>
      </c>
      <c r="K256" s="9">
        <v>5</v>
      </c>
      <c r="L256" s="9" t="s">
        <v>92</v>
      </c>
      <c r="M256" s="10">
        <v>27</v>
      </c>
      <c r="N256" s="9">
        <v>43</v>
      </c>
      <c r="O256" s="9">
        <v>40</v>
      </c>
      <c r="P256" s="10">
        <v>286.42936262399996</v>
      </c>
      <c r="Q256" s="10">
        <v>0</v>
      </c>
      <c r="R256" s="10">
        <v>286.42936262399996</v>
      </c>
      <c r="S256" s="9" t="s">
        <v>220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85</v>
      </c>
      <c r="AA256" s="8">
        <v>11874.499999999998</v>
      </c>
      <c r="AB256" s="8">
        <v>0</v>
      </c>
      <c r="AC256" s="8">
        <v>11874.499999999998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105</v>
      </c>
      <c r="BD256" s="56">
        <v>958.79990555555537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85</v>
      </c>
      <c r="AA257" s="8">
        <v>77463.650000000009</v>
      </c>
      <c r="AB257" s="8">
        <v>0</v>
      </c>
      <c r="AC257" s="8">
        <v>77463.650000000009</v>
      </c>
      <c r="AD257" s="8">
        <v>0</v>
      </c>
      <c r="AE257" s="8">
        <v>0</v>
      </c>
      <c r="AF257" s="8" t="s">
        <v>58</v>
      </c>
      <c r="AG257" s="1" t="s">
        <v>122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45733</v>
      </c>
      <c r="B258" s="14" t="s">
        <v>645</v>
      </c>
      <c r="C258" s="9" t="s">
        <v>229</v>
      </c>
      <c r="D258" s="13" t="s">
        <v>569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140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214</v>
      </c>
      <c r="T258" s="12">
        <v>45744</v>
      </c>
      <c r="U258" s="11">
        <v>12500</v>
      </c>
      <c r="V258" s="10">
        <v>1150</v>
      </c>
      <c r="W258" s="10">
        <v>11350</v>
      </c>
      <c r="X258" s="10">
        <v>0</v>
      </c>
      <c r="Y258" s="10">
        <v>11917.5</v>
      </c>
      <c r="Z258" s="9" t="s">
        <v>166</v>
      </c>
      <c r="AA258" s="8">
        <v>14111.7955</v>
      </c>
      <c r="AB258" s="8">
        <v>10010</v>
      </c>
      <c r="AC258" s="8">
        <v>4101.7955000000002</v>
      </c>
      <c r="AD258" s="8">
        <v>0</v>
      </c>
      <c r="AE258" s="8">
        <v>14111.7955</v>
      </c>
      <c r="AF258" s="8">
        <v>0</v>
      </c>
      <c r="AG258" s="1" t="s">
        <v>122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368.5235379222222</v>
      </c>
    </row>
    <row r="259" spans="1:56" ht="28.5" customHeight="1" x14ac:dyDescent="0.45">
      <c r="A259" s="3">
        <v>45733</v>
      </c>
      <c r="B259" s="14" t="s">
        <v>645</v>
      </c>
      <c r="C259" s="9" t="s">
        <v>229</v>
      </c>
      <c r="D259" s="13" t="s">
        <v>569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140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214</v>
      </c>
      <c r="T259" s="12">
        <v>45751</v>
      </c>
      <c r="U259" s="11">
        <v>12500</v>
      </c>
      <c r="V259" s="10">
        <v>0</v>
      </c>
      <c r="W259" s="10">
        <v>12500</v>
      </c>
      <c r="X259" s="10">
        <v>0</v>
      </c>
      <c r="Y259" s="10">
        <v>13125</v>
      </c>
      <c r="Z259" s="9" t="s">
        <v>166</v>
      </c>
      <c r="AA259" s="8">
        <v>15541.625</v>
      </c>
      <c r="AB259" s="8">
        <v>0</v>
      </c>
      <c r="AC259" s="8">
        <v>15541.625</v>
      </c>
      <c r="AD259" s="8">
        <v>0</v>
      </c>
      <c r="AE259" s="8">
        <v>15541.625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45751</v>
      </c>
      <c r="AK259" s="3">
        <v>45747</v>
      </c>
      <c r="AL259" s="3">
        <v>45741</v>
      </c>
      <c r="AM259" s="3">
        <v>45748</v>
      </c>
      <c r="AN259" s="3">
        <v>45749</v>
      </c>
      <c r="AO259" s="3">
        <v>45749</v>
      </c>
      <c r="AP259" s="3">
        <v>45746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1396.3286638888887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166</v>
      </c>
      <c r="AA260" s="8">
        <v>29653.4205</v>
      </c>
      <c r="AB260" s="8">
        <v>10010</v>
      </c>
      <c r="AC260" s="8">
        <v>19643.4205</v>
      </c>
      <c r="AD260" s="8">
        <v>0</v>
      </c>
      <c r="AE260" s="8">
        <v>29653.4205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113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114</v>
      </c>
      <c r="T261" s="12">
        <v>45777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257</v>
      </c>
      <c r="AA261" s="8">
        <v>12433.3</v>
      </c>
      <c r="AB261" s="8">
        <v>8278</v>
      </c>
      <c r="AC261" s="8">
        <v>4155.2999999999993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>
        <v>45777</v>
      </c>
      <c r="AK261" s="3">
        <v>0</v>
      </c>
      <c r="AL261" s="3">
        <v>0</v>
      </c>
      <c r="AM261" s="3">
        <v>0</v>
      </c>
      <c r="AN261" s="3">
        <v>0</v>
      </c>
      <c r="AO261" s="3">
        <v>45776</v>
      </c>
      <c r="AP261" s="3">
        <v>45772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412.94448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 t="s">
        <v>63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257</v>
      </c>
      <c r="AA262" s="8">
        <v>24866.6</v>
      </c>
      <c r="AB262" s="8">
        <v>0</v>
      </c>
      <c r="AC262" s="8">
        <v>24866.6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2471.1874488888889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257</v>
      </c>
      <c r="AA263" s="8">
        <v>37299.899999999994</v>
      </c>
      <c r="AB263" s="8">
        <v>8278</v>
      </c>
      <c r="AC263" s="8">
        <v>29021.899999999998</v>
      </c>
      <c r="AD263" s="8">
        <v>0</v>
      </c>
      <c r="AE263" s="8">
        <v>0</v>
      </c>
      <c r="AF263" s="8" t="s">
        <v>58</v>
      </c>
      <c r="AG263" s="1" t="s">
        <v>125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258</v>
      </c>
      <c r="BD263" s="56">
        <v>0</v>
      </c>
    </row>
    <row r="264" spans="1:56" ht="28.5" customHeight="1" x14ac:dyDescent="0.45">
      <c r="A264" s="3">
        <v>45723</v>
      </c>
      <c r="B264" s="14" t="s">
        <v>548</v>
      </c>
      <c r="C264" s="9" t="s">
        <v>113</v>
      </c>
      <c r="D264" s="13" t="s">
        <v>160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150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>
        <v>45741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89</v>
      </c>
      <c r="AA264" s="8">
        <v>37299.899999999994</v>
      </c>
      <c r="AB264" s="8">
        <v>34425</v>
      </c>
      <c r="AC264" s="8">
        <v>2874.8999999999942</v>
      </c>
      <c r="AD264" s="8">
        <v>0</v>
      </c>
      <c r="AE264" s="8">
        <v>37299.899999999994</v>
      </c>
      <c r="AF264" s="8" t="s">
        <v>320</v>
      </c>
      <c r="AG264" s="1" t="s">
        <v>125</v>
      </c>
      <c r="AH264" s="1" t="s">
        <v>68</v>
      </c>
      <c r="AI264" s="1">
        <v>4</v>
      </c>
      <c r="AJ264" s="3">
        <v>45741</v>
      </c>
      <c r="AK264" s="3">
        <v>45737</v>
      </c>
      <c r="AL264" s="3">
        <v>45731</v>
      </c>
      <c r="AM264" s="3">
        <v>45738</v>
      </c>
      <c r="AN264" s="3">
        <v>45739</v>
      </c>
      <c r="AO264" s="3">
        <v>45739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107</v>
      </c>
      <c r="BD264" s="56">
        <v>296.49801999999943</v>
      </c>
    </row>
    <row r="265" spans="1:56" ht="28.5" customHeight="1" x14ac:dyDescent="0.45">
      <c r="A265" s="3">
        <v>45731</v>
      </c>
      <c r="B265" s="14" t="s">
        <v>639</v>
      </c>
      <c r="C265" s="9" t="s">
        <v>113</v>
      </c>
      <c r="D265" s="13" t="s">
        <v>303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150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>
        <v>45744</v>
      </c>
      <c r="U265" s="11">
        <v>10000</v>
      </c>
      <c r="V265" s="10">
        <v>947</v>
      </c>
      <c r="W265" s="10">
        <v>9053</v>
      </c>
      <c r="X265" s="10">
        <v>0</v>
      </c>
      <c r="Y265" s="10">
        <v>9505.65</v>
      </c>
      <c r="Z265" s="9" t="s">
        <v>89</v>
      </c>
      <c r="AA265" s="8">
        <v>11255.866489999999</v>
      </c>
      <c r="AB265" s="8">
        <v>0</v>
      </c>
      <c r="AC265" s="8">
        <v>11255.866489999999</v>
      </c>
      <c r="AD265" s="8">
        <v>0</v>
      </c>
      <c r="AE265" s="8">
        <v>11255.866489999999</v>
      </c>
      <c r="AF265" s="8" t="s">
        <v>320</v>
      </c>
      <c r="AG265" s="1" t="s">
        <v>123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107</v>
      </c>
      <c r="BD265" s="56">
        <v>1160.8550306686666</v>
      </c>
    </row>
    <row r="266" spans="1:56" ht="28.5" customHeight="1" x14ac:dyDescent="0.45">
      <c r="A266" s="3">
        <v>45731</v>
      </c>
      <c r="B266" s="14" t="s">
        <v>660</v>
      </c>
      <c r="C266" s="9" t="s">
        <v>113</v>
      </c>
      <c r="D266" s="13" t="s">
        <v>59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150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114</v>
      </c>
      <c r="T266" s="12">
        <v>45744</v>
      </c>
      <c r="U266" s="11">
        <v>10000</v>
      </c>
      <c r="V266" s="10">
        <v>0</v>
      </c>
      <c r="W266" s="10">
        <v>10000</v>
      </c>
      <c r="X266" s="10">
        <v>0</v>
      </c>
      <c r="Y266" s="10">
        <v>0</v>
      </c>
      <c r="Z266" s="9" t="s">
        <v>89</v>
      </c>
      <c r="AA266" s="8">
        <v>12433.3</v>
      </c>
      <c r="AB266" s="8">
        <v>0</v>
      </c>
      <c r="AC266" s="8">
        <v>12433.3</v>
      </c>
      <c r="AD266" s="8">
        <v>0</v>
      </c>
      <c r="AE266" s="8">
        <v>12433.3</v>
      </c>
      <c r="AF266" s="8" t="s">
        <v>302</v>
      </c>
      <c r="AG266" s="1" t="s">
        <v>123</v>
      </c>
      <c r="AH266" s="1" t="s">
        <v>164</v>
      </c>
      <c r="AI266" s="1">
        <v>2</v>
      </c>
      <c r="AJ266" s="3">
        <v>45744</v>
      </c>
      <c r="AK266" s="3">
        <v>45742</v>
      </c>
      <c r="AL266" s="3">
        <v>0</v>
      </c>
      <c r="AM266" s="3">
        <v>0</v>
      </c>
      <c r="AN266" s="3">
        <v>0</v>
      </c>
      <c r="AO266" s="3">
        <v>45743</v>
      </c>
      <c r="AP266" s="3">
        <v>45739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492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107</v>
      </c>
      <c r="BD266" s="56">
        <v>1282.2876733333333</v>
      </c>
    </row>
    <row r="267" spans="1:56" ht="28.5" customHeight="1" x14ac:dyDescent="0.45">
      <c r="A267" s="3">
        <v>45731</v>
      </c>
      <c r="B267" s="14" t="s">
        <v>660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150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45747</v>
      </c>
      <c r="U267" s="11">
        <v>20000</v>
      </c>
      <c r="V267" s="10">
        <v>0</v>
      </c>
      <c r="W267" s="10">
        <v>20000</v>
      </c>
      <c r="X267" s="10">
        <v>0</v>
      </c>
      <c r="Y267" s="10">
        <v>0</v>
      </c>
      <c r="Z267" s="9" t="s">
        <v>89</v>
      </c>
      <c r="AA267" s="8">
        <v>24866.6</v>
      </c>
      <c r="AB267" s="8">
        <v>0</v>
      </c>
      <c r="AC267" s="8">
        <v>24866.6</v>
      </c>
      <c r="AD267" s="8">
        <v>0</v>
      </c>
      <c r="AE267" s="8">
        <v>24866.6</v>
      </c>
      <c r="AF267" s="8" t="s">
        <v>302</v>
      </c>
      <c r="AG267" s="1" t="s">
        <v>123</v>
      </c>
      <c r="AH267" s="1" t="s">
        <v>164</v>
      </c>
      <c r="AI267" s="1">
        <v>2</v>
      </c>
      <c r="AJ267" s="3">
        <v>45747</v>
      </c>
      <c r="AK267" s="3">
        <v>45745</v>
      </c>
      <c r="AL267" s="3">
        <v>0</v>
      </c>
      <c r="AM267" s="3">
        <v>0</v>
      </c>
      <c r="AN267" s="3">
        <v>0</v>
      </c>
      <c r="AO267" s="3">
        <v>45746</v>
      </c>
      <c r="AP267" s="3">
        <v>45742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492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107</v>
      </c>
      <c r="BD267" s="56">
        <v>2564.5753466666665</v>
      </c>
    </row>
    <row r="268" spans="1:56" ht="28.5" customHeight="1" x14ac:dyDescent="0.45">
      <c r="A268" s="3">
        <v>45723</v>
      </c>
      <c r="B268" s="14" t="s">
        <v>549</v>
      </c>
      <c r="C268" s="9" t="s">
        <v>113</v>
      </c>
      <c r="D268" s="13" t="s">
        <v>160</v>
      </c>
      <c r="E268" s="9">
        <v>26</v>
      </c>
      <c r="F268" s="9">
        <v>43</v>
      </c>
      <c r="G268" s="9" t="s">
        <v>60</v>
      </c>
      <c r="H268" s="9" t="s">
        <v>66</v>
      </c>
      <c r="I268" s="9">
        <v>150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45754</v>
      </c>
      <c r="U268" s="11">
        <v>30000</v>
      </c>
      <c r="V268" s="10">
        <v>0</v>
      </c>
      <c r="W268" s="10">
        <v>30000</v>
      </c>
      <c r="X268" s="10">
        <v>0</v>
      </c>
      <c r="Y268" s="10">
        <v>31500</v>
      </c>
      <c r="Z268" s="9" t="s">
        <v>89</v>
      </c>
      <c r="AA268" s="8">
        <v>37299.899999999994</v>
      </c>
      <c r="AB268" s="8">
        <v>0</v>
      </c>
      <c r="AC268" s="8">
        <v>37299.899999999994</v>
      </c>
      <c r="AD268" s="8">
        <v>0</v>
      </c>
      <c r="AE268" s="8">
        <v>37299.899999999994</v>
      </c>
      <c r="AF268" s="8" t="s">
        <v>320</v>
      </c>
      <c r="AG268" s="1" t="s">
        <v>61</v>
      </c>
      <c r="AH268" s="1" t="s">
        <v>68</v>
      </c>
      <c r="AI268" s="1">
        <v>4</v>
      </c>
      <c r="AJ268" s="3">
        <v>45754</v>
      </c>
      <c r="AK268" s="3">
        <v>45750</v>
      </c>
      <c r="AL268" s="3">
        <v>45744</v>
      </c>
      <c r="AM268" s="3">
        <v>45751</v>
      </c>
      <c r="AN268" s="3">
        <v>45752</v>
      </c>
      <c r="AO268" s="3">
        <v>45752</v>
      </c>
      <c r="AP268" s="3">
        <v>45749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107</v>
      </c>
      <c r="BD268" s="56">
        <v>3846.8630200000002</v>
      </c>
    </row>
    <row r="269" spans="1:56" ht="28.5" customHeight="1" x14ac:dyDescent="0.45">
      <c r="A269" s="3">
        <v>45723</v>
      </c>
      <c r="B269" s="14" t="s">
        <v>550</v>
      </c>
      <c r="C269" s="9" t="s">
        <v>113</v>
      </c>
      <c r="D269" s="13" t="s">
        <v>160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>
        <v>45757</v>
      </c>
      <c r="U269" s="11">
        <v>30000</v>
      </c>
      <c r="V269" s="10">
        <v>0</v>
      </c>
      <c r="W269" s="10">
        <v>30000</v>
      </c>
      <c r="X269" s="10">
        <v>0</v>
      </c>
      <c r="Y269" s="10">
        <v>31500</v>
      </c>
      <c r="Z269" s="9" t="s">
        <v>89</v>
      </c>
      <c r="AA269" s="8">
        <v>37299.899999999994</v>
      </c>
      <c r="AB269" s="8">
        <v>0</v>
      </c>
      <c r="AC269" s="8">
        <v>37299.899999999994</v>
      </c>
      <c r="AD269" s="8">
        <v>0</v>
      </c>
      <c r="AE269" s="8">
        <v>37299.899999999994</v>
      </c>
      <c r="AF269" s="8" t="s">
        <v>320</v>
      </c>
      <c r="AG269" s="1" t="s">
        <v>122</v>
      </c>
      <c r="AH269" s="1" t="s">
        <v>68</v>
      </c>
      <c r="AI269" s="1">
        <v>4</v>
      </c>
      <c r="AJ269" s="3">
        <v>45757</v>
      </c>
      <c r="AK269" s="3">
        <v>45753</v>
      </c>
      <c r="AL269" s="3">
        <v>45747</v>
      </c>
      <c r="AM269" s="3">
        <v>45754</v>
      </c>
      <c r="AN269" s="3">
        <v>45755</v>
      </c>
      <c r="AO269" s="3">
        <v>45755</v>
      </c>
      <c r="AP269" s="3">
        <v>45752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107</v>
      </c>
      <c r="BD269" s="56">
        <v>3846.8630200000002</v>
      </c>
    </row>
    <row r="270" spans="1:56" ht="28.5" customHeight="1" x14ac:dyDescent="0.45">
      <c r="A270" s="3">
        <v>45723</v>
      </c>
      <c r="B270" s="14" t="s">
        <v>551</v>
      </c>
      <c r="C270" s="9" t="s">
        <v>113</v>
      </c>
      <c r="D270" s="13" t="s">
        <v>160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45772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0</v>
      </c>
      <c r="AC270" s="8">
        <v>37299.899999999994</v>
      </c>
      <c r="AD270" s="8">
        <v>0</v>
      </c>
      <c r="AE270" s="8">
        <v>37299.899999999994</v>
      </c>
      <c r="AF270" s="8" t="s">
        <v>320</v>
      </c>
      <c r="AG270" s="1" t="s">
        <v>122</v>
      </c>
      <c r="AH270" s="1" t="s">
        <v>68</v>
      </c>
      <c r="AI270" s="1">
        <v>4</v>
      </c>
      <c r="AJ270" s="3">
        <v>45772</v>
      </c>
      <c r="AK270" s="3">
        <v>45768</v>
      </c>
      <c r="AL270" s="3">
        <v>45762</v>
      </c>
      <c r="AM270" s="3">
        <v>45769</v>
      </c>
      <c r="AN270" s="3">
        <v>45770</v>
      </c>
      <c r="AO270" s="3">
        <v>45770</v>
      </c>
      <c r="AP270" s="3">
        <v>45767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3846.8630200000002</v>
      </c>
    </row>
    <row r="271" spans="1:56" ht="28.5" customHeight="1" x14ac:dyDescent="0.45">
      <c r="A271" s="3" t="s">
        <v>146</v>
      </c>
      <c r="B271" s="14" t="s">
        <v>146</v>
      </c>
      <c r="C271" s="9" t="s">
        <v>113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45777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89</v>
      </c>
      <c r="AA271" s="8">
        <v>24866.6</v>
      </c>
      <c r="AB271" s="8">
        <v>0</v>
      </c>
      <c r="AC271" s="8">
        <v>24866.6</v>
      </c>
      <c r="AD271" s="8">
        <v>0</v>
      </c>
      <c r="AE271" s="8">
        <v>24866.6</v>
      </c>
      <c r="AF271" s="8" t="s">
        <v>320</v>
      </c>
      <c r="AG271" s="1" t="s">
        <v>123</v>
      </c>
      <c r="AH271" s="1" t="s">
        <v>68</v>
      </c>
      <c r="AI271" s="1">
        <v>4</v>
      </c>
      <c r="AJ271" s="3">
        <v>45777</v>
      </c>
      <c r="AK271" s="3">
        <v>45773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2564.5753466666665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89</v>
      </c>
      <c r="AA272" s="8">
        <v>222621.96648999999</v>
      </c>
      <c r="AB272" s="8">
        <v>34425</v>
      </c>
      <c r="AC272" s="8">
        <v>188196.96648999999</v>
      </c>
      <c r="AD272" s="8">
        <v>0</v>
      </c>
      <c r="AE272" s="8">
        <v>222621.96648999999</v>
      </c>
      <c r="AF272" s="8" t="s">
        <v>58</v>
      </c>
      <c r="AG272" s="1" t="s">
        <v>125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109</v>
      </c>
      <c r="BD272" s="56">
        <v>0</v>
      </c>
    </row>
    <row r="273" spans="1:56" ht="28.5" customHeight="1" x14ac:dyDescent="0.45">
      <c r="A273" s="3">
        <v>45719</v>
      </c>
      <c r="B273" s="14" t="s">
        <v>517</v>
      </c>
      <c r="C273" s="9" t="s">
        <v>167</v>
      </c>
      <c r="D273" s="13" t="s">
        <v>168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45745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137</v>
      </c>
      <c r="AA273" s="8">
        <v>59372.5</v>
      </c>
      <c r="AB273" s="8">
        <v>59372.5</v>
      </c>
      <c r="AC273" s="8">
        <v>0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169</v>
      </c>
      <c r="AI273" s="1">
        <v>2</v>
      </c>
      <c r="AJ273" s="3">
        <v>45745</v>
      </c>
      <c r="AK273" s="3">
        <v>0</v>
      </c>
      <c r="AL273" s="3">
        <v>45736</v>
      </c>
      <c r="AM273" s="3">
        <v>45743</v>
      </c>
      <c r="AN273" s="3">
        <v>0</v>
      </c>
      <c r="AO273" s="3">
        <v>45744</v>
      </c>
      <c r="AP273" s="3">
        <v>45740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 t="s">
        <v>146</v>
      </c>
      <c r="B274" s="14" t="s">
        <v>146</v>
      </c>
      <c r="C274" s="9" t="s">
        <v>113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45777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137</v>
      </c>
      <c r="AA274" s="8">
        <v>27101.800000000003</v>
      </c>
      <c r="AB274" s="8">
        <v>10611</v>
      </c>
      <c r="AC274" s="8">
        <v>16490.800000000003</v>
      </c>
      <c r="AD274" s="8">
        <v>0</v>
      </c>
      <c r="AE274" s="8">
        <v>27101.800000000003</v>
      </c>
      <c r="AF274" s="8">
        <v>0</v>
      </c>
      <c r="AG274" s="1" t="s">
        <v>122</v>
      </c>
      <c r="AH274" s="1" t="s">
        <v>77</v>
      </c>
      <c r="AI274" s="1">
        <v>1</v>
      </c>
      <c r="AJ274" s="3">
        <v>45777</v>
      </c>
      <c r="AK274" s="3">
        <v>0</v>
      </c>
      <c r="AL274" s="3">
        <v>0</v>
      </c>
      <c r="AM274" s="3">
        <v>0</v>
      </c>
      <c r="AN274" s="3">
        <v>0</v>
      </c>
      <c r="AO274" s="3">
        <v>45776</v>
      </c>
      <c r="AP274" s="3">
        <v>45772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1853.3826888888893</v>
      </c>
    </row>
    <row r="275" spans="1:56" ht="28.5" customHeight="1" x14ac:dyDescent="0.45">
      <c r="A275" s="3" t="s">
        <v>146</v>
      </c>
      <c r="B275" s="14" t="s">
        <v>146</v>
      </c>
      <c r="C275" s="9" t="s">
        <v>167</v>
      </c>
      <c r="D275" s="13" t="s">
        <v>168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45777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137</v>
      </c>
      <c r="AA275" s="8">
        <v>59372.5</v>
      </c>
      <c r="AB275" s="8">
        <v>0</v>
      </c>
      <c r="AC275" s="8">
        <v>59372.5</v>
      </c>
      <c r="AD275" s="8">
        <v>0</v>
      </c>
      <c r="AE275" s="8">
        <v>0</v>
      </c>
      <c r="AF275" s="8">
        <v>0</v>
      </c>
      <c r="AG275" s="1">
        <v>0</v>
      </c>
      <c r="AH275" s="1" t="s">
        <v>169</v>
      </c>
      <c r="AI275" s="1">
        <v>2</v>
      </c>
      <c r="AJ275" s="3">
        <v>45777</v>
      </c>
      <c r="AK275" s="3">
        <v>0</v>
      </c>
      <c r="AL275" s="3">
        <v>45768</v>
      </c>
      <c r="AM275" s="3">
        <v>45775</v>
      </c>
      <c r="AN275" s="3">
        <v>0</v>
      </c>
      <c r="AO275" s="3">
        <v>45776</v>
      </c>
      <c r="AP275" s="3">
        <v>45772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6672.8093055555564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137</v>
      </c>
      <c r="AA276" s="8">
        <v>145846.79999999999</v>
      </c>
      <c r="AB276" s="8">
        <v>69983.5</v>
      </c>
      <c r="AC276" s="8">
        <v>75863.3</v>
      </c>
      <c r="AD276" s="8">
        <v>0</v>
      </c>
      <c r="AE276" s="8">
        <v>27101.800000000003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170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36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650E-5D18-4EC7-8076-1634B0AEA08A}">
  <sheetPr>
    <tabColor rgb="FFFFFF00"/>
  </sheetPr>
  <dimension ref="A1:BD282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45737</v>
      </c>
      <c r="E3" s="80" t="s">
        <v>52</v>
      </c>
      <c r="F3" s="80"/>
      <c r="G3" s="81">
        <v>11.49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640</v>
      </c>
      <c r="C13" s="9" t="s">
        <v>475</v>
      </c>
      <c r="D13" s="13" t="s">
        <v>278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190</v>
      </c>
      <c r="AA13" s="8">
        <v>8801.1</v>
      </c>
      <c r="AB13" s="8">
        <v>8801.1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640</v>
      </c>
      <c r="C14" s="9" t="s">
        <v>475</v>
      </c>
      <c r="D14" s="13" t="s">
        <v>279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190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640</v>
      </c>
      <c r="C15" s="9" t="s">
        <v>475</v>
      </c>
      <c r="D15" s="13" t="s">
        <v>280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190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661</v>
      </c>
      <c r="C16" s="9" t="s">
        <v>646</v>
      </c>
      <c r="D16" s="13" t="s">
        <v>647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190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661</v>
      </c>
      <c r="C17" s="9" t="s">
        <v>646</v>
      </c>
      <c r="D17" s="13" t="s">
        <v>648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190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661</v>
      </c>
      <c r="C18" s="9" t="s">
        <v>646</v>
      </c>
      <c r="D18" s="13" t="s">
        <v>649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190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483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190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275</v>
      </c>
      <c r="D20" s="13" t="s">
        <v>276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190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190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662</v>
      </c>
      <c r="C22" s="9" t="s">
        <v>450</v>
      </c>
      <c r="D22" s="13" t="s">
        <v>225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190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663</v>
      </c>
      <c r="C23" s="9" t="s">
        <v>450</v>
      </c>
      <c r="D23" s="13" t="s">
        <v>380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190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288258.37700000004</v>
      </c>
      <c r="AB25" s="8">
        <v>50230.565000000002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506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507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45722</v>
      </c>
      <c r="B27" s="14" t="s">
        <v>506</v>
      </c>
      <c r="C27" s="9" t="s">
        <v>73</v>
      </c>
      <c r="D27" s="13" t="s">
        <v>269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45738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507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45722</v>
      </c>
      <c r="B28" s="14" t="s">
        <v>506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45738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507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45722</v>
      </c>
      <c r="B29" s="14" t="s">
        <v>506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507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45728</v>
      </c>
      <c r="B30" s="14" t="s">
        <v>571</v>
      </c>
      <c r="C30" s="9" t="s">
        <v>73</v>
      </c>
      <c r="D30" s="13" t="s">
        <v>231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572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45728</v>
      </c>
      <c r="B31" s="14" t="s">
        <v>573</v>
      </c>
      <c r="C31" s="9" t="s">
        <v>73</v>
      </c>
      <c r="D31" s="13" t="s">
        <v>226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572</v>
      </c>
      <c r="AG31" s="1" t="s">
        <v>124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45728</v>
      </c>
      <c r="B32" s="14" t="s">
        <v>573</v>
      </c>
      <c r="C32" s="9" t="s">
        <v>73</v>
      </c>
      <c r="D32" s="13" t="s">
        <v>383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572</v>
      </c>
      <c r="AG32" s="1" t="s">
        <v>124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650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45728</v>
      </c>
      <c r="B33" s="14" t="s">
        <v>573</v>
      </c>
      <c r="C33" s="9" t="s">
        <v>73</v>
      </c>
      <c r="D33" s="13" t="s">
        <v>260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572</v>
      </c>
      <c r="AG33" s="1" t="s">
        <v>124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45722</v>
      </c>
      <c r="B34" s="14" t="s">
        <v>506</v>
      </c>
      <c r="C34" s="9" t="s">
        <v>73</v>
      </c>
      <c r="D34" s="13" t="s">
        <v>232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45741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508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45722</v>
      </c>
      <c r="B35" s="14" t="s">
        <v>506</v>
      </c>
      <c r="C35" s="9" t="s">
        <v>73</v>
      </c>
      <c r="D35" s="13" t="s">
        <v>256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45741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197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508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45722</v>
      </c>
      <c r="B36" s="14" t="s">
        <v>506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45741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197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508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45728</v>
      </c>
      <c r="B37" s="14" t="s">
        <v>571</v>
      </c>
      <c r="C37" s="9" t="s">
        <v>73</v>
      </c>
      <c r="D37" s="13" t="s">
        <v>357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574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45728</v>
      </c>
      <c r="B38" s="14" t="s">
        <v>571</v>
      </c>
      <c r="C38" s="9" t="s">
        <v>73</v>
      </c>
      <c r="D38" s="13" t="s">
        <v>358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574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45728</v>
      </c>
      <c r="B39" s="14" t="s">
        <v>571</v>
      </c>
      <c r="C39" s="9" t="s">
        <v>73</v>
      </c>
      <c r="D39" s="13" t="s">
        <v>413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574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0</v>
      </c>
    </row>
    <row r="40" spans="1:56" ht="28.5" customHeight="1" x14ac:dyDescent="0.45">
      <c r="A40" s="3">
        <v>45728</v>
      </c>
      <c r="B40" s="14" t="s">
        <v>573</v>
      </c>
      <c r="C40" s="9" t="s">
        <v>73</v>
      </c>
      <c r="D40" s="13" t="s">
        <v>232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197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574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0</v>
      </c>
    </row>
    <row r="41" spans="1:56" ht="28.5" customHeight="1" x14ac:dyDescent="0.45">
      <c r="A41" s="3">
        <v>45722</v>
      </c>
      <c r="B41" s="14" t="s">
        <v>506</v>
      </c>
      <c r="C41" s="9" t="s">
        <v>73</v>
      </c>
      <c r="D41" s="13" t="s">
        <v>509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510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45722</v>
      </c>
      <c r="B42" s="14" t="s">
        <v>506</v>
      </c>
      <c r="C42" s="9" t="s">
        <v>73</v>
      </c>
      <c r="D42" s="13" t="s">
        <v>255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510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0</v>
      </c>
    </row>
    <row r="43" spans="1:56" ht="28.5" customHeight="1" x14ac:dyDescent="0.45">
      <c r="A43" s="3">
        <v>45721</v>
      </c>
      <c r="B43" s="14" t="s">
        <v>520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45743</v>
      </c>
      <c r="U43" s="11">
        <v>5000</v>
      </c>
      <c r="V43" s="10">
        <v>5000</v>
      </c>
      <c r="W43" s="10">
        <v>0</v>
      </c>
      <c r="X43" s="10">
        <v>0</v>
      </c>
      <c r="Y43" s="10">
        <v>0</v>
      </c>
      <c r="Z43" s="9" t="s">
        <v>197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0</v>
      </c>
    </row>
    <row r="44" spans="1:56" ht="28.5" customHeight="1" x14ac:dyDescent="0.45">
      <c r="A44" s="3">
        <v>45728</v>
      </c>
      <c r="B44" s="14" t="s">
        <v>571</v>
      </c>
      <c r="C44" s="9" t="s">
        <v>73</v>
      </c>
      <c r="D44" s="13" t="s">
        <v>194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197</v>
      </c>
      <c r="AA44" s="8">
        <v>8801.1</v>
      </c>
      <c r="AB44" s="8">
        <v>453</v>
      </c>
      <c r="AC44" s="8">
        <v>8348.1</v>
      </c>
      <c r="AD44" s="8">
        <v>0</v>
      </c>
      <c r="AE44" s="8">
        <v>0</v>
      </c>
      <c r="AF44" s="8" t="s">
        <v>575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628.81599466666671</v>
      </c>
    </row>
    <row r="45" spans="1:56" ht="28.5" customHeight="1" x14ac:dyDescent="0.45">
      <c r="A45" s="3">
        <v>45728</v>
      </c>
      <c r="B45" s="14" t="s">
        <v>571</v>
      </c>
      <c r="C45" s="9" t="s">
        <v>73</v>
      </c>
      <c r="D45" s="13" t="s">
        <v>239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575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45728</v>
      </c>
      <c r="B46" s="14" t="s">
        <v>571</v>
      </c>
      <c r="C46" s="9" t="s">
        <v>73</v>
      </c>
      <c r="D46" s="13" t="s">
        <v>238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575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45728</v>
      </c>
      <c r="B47" s="14" t="s">
        <v>573</v>
      </c>
      <c r="C47" s="9" t="s">
        <v>73</v>
      </c>
      <c r="D47" s="13" t="s">
        <v>293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575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352.51463377777782</v>
      </c>
    </row>
    <row r="48" spans="1:56" ht="28.5" customHeight="1" x14ac:dyDescent="0.45">
      <c r="A48" s="3">
        <v>45728</v>
      </c>
      <c r="B48" s="14" t="s">
        <v>576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197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577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1325.8759360000001</v>
      </c>
    </row>
    <row r="49" spans="1:56" ht="28.5" customHeight="1" x14ac:dyDescent="0.45">
      <c r="A49" s="3">
        <v>45728</v>
      </c>
      <c r="B49" s="14" t="s">
        <v>578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197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579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197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197</v>
      </c>
      <c r="AA51" s="8">
        <v>616915.19999999995</v>
      </c>
      <c r="AB51" s="8">
        <v>31815.65</v>
      </c>
      <c r="AC51" s="8">
        <v>585099.55000000005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199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321</v>
      </c>
      <c r="D52" s="13" t="s">
        <v>322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323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323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324</v>
      </c>
      <c r="BD53" s="56">
        <v>0</v>
      </c>
    </row>
    <row r="54" spans="1:56" ht="28.5" customHeight="1" x14ac:dyDescent="0.45">
      <c r="A54" s="3">
        <v>45721</v>
      </c>
      <c r="B54" s="14" t="s">
        <v>522</v>
      </c>
      <c r="C54" s="9" t="s">
        <v>152</v>
      </c>
      <c r="D54" s="13" t="s">
        <v>493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240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241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196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196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591</v>
      </c>
      <c r="C61" s="9" t="s">
        <v>555</v>
      </c>
      <c r="D61" s="13" t="s">
        <v>556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254</v>
      </c>
      <c r="M61" s="10">
        <v>21</v>
      </c>
      <c r="N61" s="9">
        <v>33</v>
      </c>
      <c r="O61" s="9">
        <v>40</v>
      </c>
      <c r="P61" s="10">
        <v>0</v>
      </c>
      <c r="Q61" s="10">
        <v>0</v>
      </c>
      <c r="R61" s="10">
        <v>0</v>
      </c>
      <c r="S61" s="9" t="s">
        <v>71</v>
      </c>
      <c r="T61" s="12">
        <v>45738</v>
      </c>
      <c r="U61" s="11">
        <v>4000</v>
      </c>
      <c r="V61" s="10">
        <v>4000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45738</v>
      </c>
      <c r="AK61" s="3">
        <v>45734</v>
      </c>
      <c r="AL61" s="3">
        <v>45728</v>
      </c>
      <c r="AM61" s="3">
        <v>45735</v>
      </c>
      <c r="AN61" s="3">
        <v>45736</v>
      </c>
      <c r="AO61" s="3">
        <v>45736</v>
      </c>
      <c r="AP61" s="3">
        <v>45733</v>
      </c>
      <c r="AQ61" s="3">
        <v>45737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45701</v>
      </c>
      <c r="B62" s="14" t="s">
        <v>418</v>
      </c>
      <c r="C62" s="9" t="s">
        <v>80</v>
      </c>
      <c r="D62" s="13" t="s">
        <v>378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45738</v>
      </c>
      <c r="U62" s="11">
        <v>3000</v>
      </c>
      <c r="V62" s="10">
        <v>0</v>
      </c>
      <c r="W62" s="10">
        <v>3000</v>
      </c>
      <c r="X62" s="10">
        <v>3560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45738</v>
      </c>
      <c r="AK62" s="3">
        <v>45734</v>
      </c>
      <c r="AL62" s="3">
        <v>45727</v>
      </c>
      <c r="AM62" s="3">
        <v>45735</v>
      </c>
      <c r="AN62" s="3">
        <v>45736</v>
      </c>
      <c r="AO62" s="3">
        <v>45737</v>
      </c>
      <c r="AP62" s="3">
        <v>45733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45727</v>
      </c>
      <c r="B63" s="14" t="s">
        <v>594</v>
      </c>
      <c r="C63" s="9" t="s">
        <v>557</v>
      </c>
      <c r="D63" s="13" t="s">
        <v>558</v>
      </c>
      <c r="E63" s="9">
        <v>20</v>
      </c>
      <c r="F63" s="9">
        <v>34</v>
      </c>
      <c r="G63" s="9" t="s">
        <v>60</v>
      </c>
      <c r="H63" s="9" t="s">
        <v>66</v>
      </c>
      <c r="I63" s="9">
        <v>90</v>
      </c>
      <c r="J63" s="9" t="s">
        <v>57</v>
      </c>
      <c r="K63" s="9">
        <v>5</v>
      </c>
      <c r="L63" s="9" t="s">
        <v>254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45738</v>
      </c>
      <c r="U63" s="11">
        <v>5000</v>
      </c>
      <c r="V63" s="10">
        <v>5446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356</v>
      </c>
      <c r="AG63" s="1" t="s">
        <v>124</v>
      </c>
      <c r="AH63" s="1" t="s">
        <v>75</v>
      </c>
      <c r="AI63" s="1">
        <v>4</v>
      </c>
      <c r="AJ63" s="3">
        <v>45738</v>
      </c>
      <c r="AK63" s="3">
        <v>45734</v>
      </c>
      <c r="AL63" s="3">
        <v>45727</v>
      </c>
      <c r="AM63" s="3">
        <v>45735</v>
      </c>
      <c r="AN63" s="3">
        <v>45736</v>
      </c>
      <c r="AO63" s="3">
        <v>45737</v>
      </c>
      <c r="AP63" s="3">
        <v>45733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595</v>
      </c>
      <c r="C64" s="9" t="s">
        <v>155</v>
      </c>
      <c r="D64" s="13" t="s">
        <v>559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45740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619</v>
      </c>
      <c r="AG64" s="1" t="s">
        <v>122</v>
      </c>
      <c r="AH64" s="1" t="s">
        <v>75</v>
      </c>
      <c r="AI64" s="1">
        <v>4</v>
      </c>
      <c r="AJ64" s="3">
        <v>45740</v>
      </c>
      <c r="AK64" s="3">
        <v>45736</v>
      </c>
      <c r="AL64" s="3">
        <v>45729</v>
      </c>
      <c r="AM64" s="3">
        <v>45737</v>
      </c>
      <c r="AN64" s="3">
        <v>45738</v>
      </c>
      <c r="AO64" s="3">
        <v>45739</v>
      </c>
      <c r="AP64" s="3">
        <v>45735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45726</v>
      </c>
      <c r="B65" s="14" t="s">
        <v>596</v>
      </c>
      <c r="C65" s="9" t="s">
        <v>155</v>
      </c>
      <c r="D65" s="13" t="s">
        <v>552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45740</v>
      </c>
      <c r="U65" s="11">
        <v>10000</v>
      </c>
      <c r="V65" s="10">
        <v>10011</v>
      </c>
      <c r="W65" s="10">
        <v>0</v>
      </c>
      <c r="X65" s="10">
        <v>10600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619</v>
      </c>
      <c r="AG65" s="1" t="s">
        <v>124</v>
      </c>
      <c r="AH65" s="1" t="s">
        <v>75</v>
      </c>
      <c r="AI65" s="1">
        <v>4</v>
      </c>
      <c r="AJ65" s="3">
        <v>45740</v>
      </c>
      <c r="AK65" s="3">
        <v>45736</v>
      </c>
      <c r="AL65" s="3">
        <v>45729</v>
      </c>
      <c r="AM65" s="3">
        <v>45737</v>
      </c>
      <c r="AN65" s="3">
        <v>45738</v>
      </c>
      <c r="AO65" s="3">
        <v>45739</v>
      </c>
      <c r="AP65" s="3">
        <v>45735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45726</v>
      </c>
      <c r="B66" s="14" t="s">
        <v>596</v>
      </c>
      <c r="C66" s="9" t="s">
        <v>155</v>
      </c>
      <c r="D66" s="13" t="s">
        <v>553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45740</v>
      </c>
      <c r="U66" s="11">
        <v>10000</v>
      </c>
      <c r="V66" s="10">
        <v>5500</v>
      </c>
      <c r="W66" s="10">
        <v>4500</v>
      </c>
      <c r="X66" s="10">
        <v>10245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619</v>
      </c>
      <c r="AG66" s="1" t="s">
        <v>123</v>
      </c>
      <c r="AH66" s="1" t="s">
        <v>75</v>
      </c>
      <c r="AI66" s="1">
        <v>4</v>
      </c>
      <c r="AJ66" s="3">
        <v>45740</v>
      </c>
      <c r="AK66" s="3">
        <v>45736</v>
      </c>
      <c r="AL66" s="3">
        <v>45729</v>
      </c>
      <c r="AM66" s="3">
        <v>45737</v>
      </c>
      <c r="AN66" s="3">
        <v>45738</v>
      </c>
      <c r="AO66" s="3">
        <v>45739</v>
      </c>
      <c r="AP66" s="3">
        <v>45735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45726</v>
      </c>
      <c r="B67" s="14" t="s">
        <v>596</v>
      </c>
      <c r="C67" s="9" t="s">
        <v>155</v>
      </c>
      <c r="D67" s="13" t="s">
        <v>554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45740</v>
      </c>
      <c r="U67" s="11">
        <v>10000</v>
      </c>
      <c r="V67" s="10">
        <v>9511</v>
      </c>
      <c r="W67" s="10">
        <v>489</v>
      </c>
      <c r="X67" s="10">
        <v>10250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619</v>
      </c>
      <c r="AG67" s="1" t="s">
        <v>122</v>
      </c>
      <c r="AH67" s="1" t="s">
        <v>75</v>
      </c>
      <c r="AI67" s="1">
        <v>4</v>
      </c>
      <c r="AJ67" s="3">
        <v>45740</v>
      </c>
      <c r="AK67" s="3">
        <v>45736</v>
      </c>
      <c r="AL67" s="3">
        <v>45729</v>
      </c>
      <c r="AM67" s="3">
        <v>45737</v>
      </c>
      <c r="AN67" s="3">
        <v>45738</v>
      </c>
      <c r="AO67" s="3">
        <v>45739</v>
      </c>
      <c r="AP67" s="3">
        <v>45735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523</v>
      </c>
      <c r="C68" s="9" t="s">
        <v>152</v>
      </c>
      <c r="D68" s="13" t="s">
        <v>497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45741</v>
      </c>
      <c r="U68" s="11">
        <v>10000</v>
      </c>
      <c r="V68" s="10">
        <v>340</v>
      </c>
      <c r="W68" s="10">
        <v>9660</v>
      </c>
      <c r="X68" s="10">
        <v>10610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45741</v>
      </c>
      <c r="AK68" s="3">
        <v>45737</v>
      </c>
      <c r="AL68" s="3">
        <v>45730</v>
      </c>
      <c r="AM68" s="3">
        <v>45738</v>
      </c>
      <c r="AN68" s="3">
        <v>45739</v>
      </c>
      <c r="AO68" s="3">
        <v>45740</v>
      </c>
      <c r="AP68" s="3">
        <v>45736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523</v>
      </c>
      <c r="C69" s="9" t="s">
        <v>152</v>
      </c>
      <c r="D69" s="13" t="s">
        <v>362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45741</v>
      </c>
      <c r="U69" s="11">
        <v>5040</v>
      </c>
      <c r="V69" s="10">
        <v>342</v>
      </c>
      <c r="W69" s="10">
        <v>4698</v>
      </c>
      <c r="X69" s="10">
        <v>0</v>
      </c>
      <c r="Y69" s="10">
        <v>4932.9000000000005</v>
      </c>
      <c r="Z69" s="9" t="s">
        <v>81</v>
      </c>
      <c r="AA69" s="8">
        <v>4922.3295000000007</v>
      </c>
      <c r="AB69" s="8">
        <v>4922.3295000000007</v>
      </c>
      <c r="AC69" s="8">
        <v>0</v>
      </c>
      <c r="AD69" s="8">
        <v>0</v>
      </c>
      <c r="AE69" s="8">
        <v>4922.3295000000007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45741</v>
      </c>
      <c r="AK69" s="3">
        <v>45737</v>
      </c>
      <c r="AL69" s="3">
        <v>45730</v>
      </c>
      <c r="AM69" s="3">
        <v>45738</v>
      </c>
      <c r="AN69" s="3">
        <v>45739</v>
      </c>
      <c r="AO69" s="3">
        <v>45740</v>
      </c>
      <c r="AP69" s="3">
        <v>45736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331</v>
      </c>
      <c r="C70" s="9" t="s">
        <v>132</v>
      </c>
      <c r="D70" s="13" t="s">
        <v>367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45741</v>
      </c>
      <c r="U70" s="11">
        <v>2500</v>
      </c>
      <c r="V70" s="10">
        <v>2235</v>
      </c>
      <c r="W70" s="10">
        <v>265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45741</v>
      </c>
      <c r="AK70" s="3">
        <v>45737</v>
      </c>
      <c r="AL70" s="3">
        <v>45730</v>
      </c>
      <c r="AM70" s="3">
        <v>45738</v>
      </c>
      <c r="AN70" s="3">
        <v>45739</v>
      </c>
      <c r="AO70" s="3">
        <v>45740</v>
      </c>
      <c r="AP70" s="3">
        <v>45736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331</v>
      </c>
      <c r="C71" s="9" t="s">
        <v>132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2172</v>
      </c>
      <c r="W71" s="10">
        <v>328</v>
      </c>
      <c r="X71" s="10">
        <v>2650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45674</v>
      </c>
      <c r="B72" s="14" t="s">
        <v>331</v>
      </c>
      <c r="C72" s="9" t="s">
        <v>132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2225</v>
      </c>
      <c r="W72" s="10">
        <v>275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331</v>
      </c>
      <c r="C73" s="9" t="s">
        <v>132</v>
      </c>
      <c r="D73" s="13" t="s">
        <v>366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45742</v>
      </c>
      <c r="U73" s="11">
        <v>2500</v>
      </c>
      <c r="V73" s="10">
        <v>3047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385</v>
      </c>
      <c r="AG73" s="1" t="s">
        <v>123</v>
      </c>
      <c r="AH73" s="1" t="s">
        <v>75</v>
      </c>
      <c r="AI73" s="1">
        <v>4</v>
      </c>
      <c r="AJ73" s="3">
        <v>45742</v>
      </c>
      <c r="AK73" s="3">
        <v>45738</v>
      </c>
      <c r="AL73" s="3">
        <v>45731</v>
      </c>
      <c r="AM73" s="3">
        <v>45739</v>
      </c>
      <c r="AN73" s="3">
        <v>45740</v>
      </c>
      <c r="AO73" s="3">
        <v>45741</v>
      </c>
      <c r="AP73" s="3">
        <v>45737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331</v>
      </c>
      <c r="C74" s="9" t="s">
        <v>132</v>
      </c>
      <c r="D74" s="13">
        <v>937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45742</v>
      </c>
      <c r="U74" s="11">
        <v>2500</v>
      </c>
      <c r="V74" s="10">
        <v>2404</v>
      </c>
      <c r="W74" s="10">
        <v>96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45742</v>
      </c>
      <c r="AK74" s="3">
        <v>45738</v>
      </c>
      <c r="AL74" s="3">
        <v>45731</v>
      </c>
      <c r="AM74" s="3">
        <v>45739</v>
      </c>
      <c r="AN74" s="3">
        <v>45740</v>
      </c>
      <c r="AO74" s="3">
        <v>45741</v>
      </c>
      <c r="AP74" s="3">
        <v>45737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45673</v>
      </c>
      <c r="B75" s="14" t="s">
        <v>331</v>
      </c>
      <c r="C75" s="9" t="s">
        <v>132</v>
      </c>
      <c r="D75" s="13" t="s">
        <v>359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45742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45742</v>
      </c>
      <c r="AK75" s="3">
        <v>45738</v>
      </c>
      <c r="AL75" s="3">
        <v>45731</v>
      </c>
      <c r="AM75" s="3">
        <v>45739</v>
      </c>
      <c r="AN75" s="3">
        <v>45740</v>
      </c>
      <c r="AO75" s="3">
        <v>45741</v>
      </c>
      <c r="AP75" s="3">
        <v>45737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524</v>
      </c>
      <c r="C76" s="9" t="s">
        <v>152</v>
      </c>
      <c r="D76" s="13" t="s">
        <v>162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45729</v>
      </c>
      <c r="B77" s="14" t="s">
        <v>618</v>
      </c>
      <c r="C77" s="9" t="s">
        <v>300</v>
      </c>
      <c r="D77" s="13" t="s">
        <v>593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253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45743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122</v>
      </c>
      <c r="AH77" s="1" t="s">
        <v>68</v>
      </c>
      <c r="AI77" s="1">
        <v>4</v>
      </c>
      <c r="AJ77" s="3">
        <v>45743</v>
      </c>
      <c r="AK77" s="3">
        <v>45739</v>
      </c>
      <c r="AL77" s="3">
        <v>45733</v>
      </c>
      <c r="AM77" s="3">
        <v>45740</v>
      </c>
      <c r="AN77" s="3">
        <v>45741</v>
      </c>
      <c r="AO77" s="3">
        <v>45741</v>
      </c>
      <c r="AP77" s="3">
        <v>45738</v>
      </c>
      <c r="AQ77" s="3">
        <v>45742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525</v>
      </c>
      <c r="C78" s="9" t="s">
        <v>152</v>
      </c>
      <c r="D78" s="13" t="s">
        <v>361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45743</v>
      </c>
      <c r="U78" s="11">
        <v>10000</v>
      </c>
      <c r="V78" s="10">
        <v>554</v>
      </c>
      <c r="W78" s="10">
        <v>9446</v>
      </c>
      <c r="X78" s="10">
        <v>0</v>
      </c>
      <c r="Y78" s="10">
        <v>9918.3000000000011</v>
      </c>
      <c r="Z78" s="9" t="s">
        <v>81</v>
      </c>
      <c r="AA78" s="8">
        <v>9897.0465000000022</v>
      </c>
      <c r="AB78" s="8">
        <v>9897.0465000000022</v>
      </c>
      <c r="AC78" s="8">
        <v>0</v>
      </c>
      <c r="AD78" s="8">
        <v>0</v>
      </c>
      <c r="AE78" s="8">
        <v>9897.0465000000022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45743</v>
      </c>
      <c r="AK78" s="3">
        <v>45739</v>
      </c>
      <c r="AL78" s="3">
        <v>45732</v>
      </c>
      <c r="AM78" s="3">
        <v>45740</v>
      </c>
      <c r="AN78" s="3">
        <v>45741</v>
      </c>
      <c r="AO78" s="3">
        <v>45742</v>
      </c>
      <c r="AP78" s="3">
        <v>45738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45721</v>
      </c>
      <c r="B79" s="14" t="s">
        <v>525</v>
      </c>
      <c r="C79" s="9" t="s">
        <v>152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45743</v>
      </c>
      <c r="AK79" s="3">
        <v>45739</v>
      </c>
      <c r="AL79" s="3">
        <v>45732</v>
      </c>
      <c r="AM79" s="3">
        <v>45740</v>
      </c>
      <c r="AN79" s="3">
        <v>45741</v>
      </c>
      <c r="AO79" s="3">
        <v>45742</v>
      </c>
      <c r="AP79" s="3">
        <v>45738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45611</v>
      </c>
      <c r="B80" s="14" t="s">
        <v>251</v>
      </c>
      <c r="C80" s="9" t="s">
        <v>152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45743</v>
      </c>
      <c r="U80" s="11">
        <v>67</v>
      </c>
      <c r="V80" s="10">
        <v>0</v>
      </c>
      <c r="W80" s="10">
        <v>67</v>
      </c>
      <c r="X80" s="10">
        <v>0</v>
      </c>
      <c r="Y80" s="10">
        <v>70.350000000000009</v>
      </c>
      <c r="Z80" s="9" t="s">
        <v>81</v>
      </c>
      <c r="AA80" s="8">
        <v>70.199250000000006</v>
      </c>
      <c r="AB80" s="8">
        <v>70.199250000000006</v>
      </c>
      <c r="AC80" s="8">
        <v>0</v>
      </c>
      <c r="AD80" s="8">
        <v>0</v>
      </c>
      <c r="AE80" s="8">
        <v>70.199250000000006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45743</v>
      </c>
      <c r="AK80" s="3">
        <v>45739</v>
      </c>
      <c r="AL80" s="3">
        <v>45732</v>
      </c>
      <c r="AM80" s="3">
        <v>45740</v>
      </c>
      <c r="AN80" s="3">
        <v>45741</v>
      </c>
      <c r="AO80" s="3">
        <v>45742</v>
      </c>
      <c r="AP80" s="3">
        <v>45738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526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20955</v>
      </c>
      <c r="AC81" s="8">
        <v>0</v>
      </c>
      <c r="AD81" s="8">
        <v>0</v>
      </c>
      <c r="AE81" s="8">
        <v>20955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45611</v>
      </c>
      <c r="B82" s="14" t="s">
        <v>246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1945</v>
      </c>
      <c r="V82" s="10">
        <v>0</v>
      </c>
      <c r="W82" s="10">
        <v>1945</v>
      </c>
      <c r="X82" s="10">
        <v>0</v>
      </c>
      <c r="Y82" s="10">
        <v>2042.25</v>
      </c>
      <c r="Z82" s="9" t="s">
        <v>81</v>
      </c>
      <c r="AA82" s="8">
        <v>2037.8737500000002</v>
      </c>
      <c r="AB82" s="8">
        <v>2037.8737500000002</v>
      </c>
      <c r="AC82" s="8">
        <v>0</v>
      </c>
      <c r="AD82" s="8">
        <v>0</v>
      </c>
      <c r="AE82" s="8">
        <v>2037.8737500000002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522</v>
      </c>
      <c r="C83" s="9" t="s">
        <v>152</v>
      </c>
      <c r="D83" s="13" t="s">
        <v>363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8627</v>
      </c>
      <c r="AC83" s="8">
        <v>1850.5</v>
      </c>
      <c r="AD83" s="8">
        <v>0</v>
      </c>
      <c r="AE83" s="8">
        <v>10477.5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45744</v>
      </c>
      <c r="AK83" s="3">
        <v>45740</v>
      </c>
      <c r="AL83" s="3">
        <v>45733</v>
      </c>
      <c r="AM83" s="3">
        <v>45741</v>
      </c>
      <c r="AN83" s="3">
        <v>45742</v>
      </c>
      <c r="AO83" s="3">
        <v>45743</v>
      </c>
      <c r="AP83" s="3">
        <v>45739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139.81555555555553</v>
      </c>
    </row>
    <row r="84" spans="1:56" ht="28.5" customHeight="1" x14ac:dyDescent="0.45">
      <c r="A84" s="3">
        <v>45674</v>
      </c>
      <c r="B84" s="14" t="s">
        <v>374</v>
      </c>
      <c r="C84" s="9" t="s">
        <v>152</v>
      </c>
      <c r="D84" s="13" t="s">
        <v>363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45744</v>
      </c>
      <c r="U84" s="11">
        <v>940</v>
      </c>
      <c r="V84" s="10">
        <v>0</v>
      </c>
      <c r="W84" s="10">
        <v>940</v>
      </c>
      <c r="X84" s="10">
        <v>0</v>
      </c>
      <c r="Y84" s="10">
        <v>987</v>
      </c>
      <c r="Z84" s="9" t="s">
        <v>81</v>
      </c>
      <c r="AA84" s="8">
        <v>984.8850000000001</v>
      </c>
      <c r="AB84" s="8">
        <v>0</v>
      </c>
      <c r="AC84" s="8">
        <v>984.8850000000001</v>
      </c>
      <c r="AD84" s="8">
        <v>0</v>
      </c>
      <c r="AE84" s="8">
        <v>984.8850000000001</v>
      </c>
      <c r="AF84" s="8" t="s">
        <v>302</v>
      </c>
      <c r="AG84" s="1" t="s">
        <v>123</v>
      </c>
      <c r="AH84" s="1" t="s">
        <v>75</v>
      </c>
      <c r="AI84" s="1">
        <v>4</v>
      </c>
      <c r="AJ84" s="3">
        <v>45744</v>
      </c>
      <c r="AK84" s="3">
        <v>45740</v>
      </c>
      <c r="AL84" s="3">
        <v>45733</v>
      </c>
      <c r="AM84" s="3">
        <v>45741</v>
      </c>
      <c r="AN84" s="3">
        <v>45742</v>
      </c>
      <c r="AO84" s="3">
        <v>45743</v>
      </c>
      <c r="AP84" s="3">
        <v>45739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74.413533333333319</v>
      </c>
    </row>
    <row r="85" spans="1:56" ht="28.5" customHeight="1" x14ac:dyDescent="0.45">
      <c r="A85" s="3">
        <v>45721</v>
      </c>
      <c r="B85" s="14" t="s">
        <v>527</v>
      </c>
      <c r="C85" s="9" t="s">
        <v>152</v>
      </c>
      <c r="D85" s="13" t="s">
        <v>163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45744</v>
      </c>
      <c r="U85" s="11">
        <v>5040</v>
      </c>
      <c r="V85" s="10">
        <v>418</v>
      </c>
      <c r="W85" s="10">
        <v>4622</v>
      </c>
      <c r="X85" s="10">
        <v>0</v>
      </c>
      <c r="Y85" s="10">
        <v>4853.1000000000004</v>
      </c>
      <c r="Z85" s="9" t="s">
        <v>81</v>
      </c>
      <c r="AA85" s="8">
        <v>4842.7004999999999</v>
      </c>
      <c r="AB85" s="8">
        <v>0</v>
      </c>
      <c r="AC85" s="8">
        <v>4842.7004999999999</v>
      </c>
      <c r="AD85" s="8">
        <v>0</v>
      </c>
      <c r="AE85" s="8">
        <v>4842.7004999999999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45744</v>
      </c>
      <c r="AK85" s="3">
        <v>45740</v>
      </c>
      <c r="AL85" s="3">
        <v>45733</v>
      </c>
      <c r="AM85" s="3">
        <v>45741</v>
      </c>
      <c r="AN85" s="3">
        <v>45742</v>
      </c>
      <c r="AO85" s="3">
        <v>45743</v>
      </c>
      <c r="AP85" s="3">
        <v>45739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365.8929266666666</v>
      </c>
    </row>
    <row r="86" spans="1:56" ht="28.5" customHeight="1" x14ac:dyDescent="0.45">
      <c r="A86" s="3">
        <v>45720</v>
      </c>
      <c r="B86" s="14" t="s">
        <v>511</v>
      </c>
      <c r="C86" s="9" t="s">
        <v>111</v>
      </c>
      <c r="D86" s="13" t="s">
        <v>496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430</v>
      </c>
      <c r="C87" s="9" t="s">
        <v>111</v>
      </c>
      <c r="D87" s="13" t="s">
        <v>431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344</v>
      </c>
      <c r="C88" s="9" t="s">
        <v>111</v>
      </c>
      <c r="D88" s="13" t="s">
        <v>338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346</v>
      </c>
      <c r="C89" s="9" t="s">
        <v>111</v>
      </c>
      <c r="D89" s="13" t="s">
        <v>340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526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373</v>
      </c>
      <c r="C91" s="9" t="s">
        <v>152</v>
      </c>
      <c r="D91" s="13" t="s">
        <v>162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302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524</v>
      </c>
      <c r="C92" s="9" t="s">
        <v>152</v>
      </c>
      <c r="D92" s="13" t="s">
        <v>162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527</v>
      </c>
      <c r="C93" s="9" t="s">
        <v>152</v>
      </c>
      <c r="D93" s="13" t="s">
        <v>498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248</v>
      </c>
      <c r="C94" s="9" t="s">
        <v>152</v>
      </c>
      <c r="D94" s="13" t="s">
        <v>498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528</v>
      </c>
      <c r="C95" s="9" t="s">
        <v>152</v>
      </c>
      <c r="D95" s="13" t="s">
        <v>421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664</v>
      </c>
      <c r="C96" s="9" t="s">
        <v>155</v>
      </c>
      <c r="D96" s="13" t="s">
        <v>651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619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664</v>
      </c>
      <c r="C97" s="9" t="s">
        <v>155</v>
      </c>
      <c r="D97" s="13" t="s">
        <v>653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619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664</v>
      </c>
      <c r="C98" s="9" t="s">
        <v>155</v>
      </c>
      <c r="D98" s="13" t="s">
        <v>654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619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138</v>
      </c>
      <c r="C99" s="9" t="s">
        <v>155</v>
      </c>
      <c r="D99" s="13" t="s">
        <v>680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619</v>
      </c>
      <c r="AG99" s="1" t="s">
        <v>61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655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619</v>
      </c>
      <c r="AG100" s="1" t="s">
        <v>61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0</v>
      </c>
      <c r="B101" s="14" t="s">
        <v>138</v>
      </c>
      <c r="C101" s="9" t="s">
        <v>80</v>
      </c>
      <c r="D101" s="13" t="s">
        <v>345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45776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124</v>
      </c>
      <c r="AH101" s="1" t="s">
        <v>75</v>
      </c>
      <c r="AI101" s="1">
        <v>4</v>
      </c>
      <c r="AJ101" s="3">
        <v>45776</v>
      </c>
      <c r="AK101" s="3">
        <v>45772</v>
      </c>
      <c r="AL101" s="3">
        <v>45765</v>
      </c>
      <c r="AM101" s="3">
        <v>45773</v>
      </c>
      <c r="AN101" s="3">
        <v>45774</v>
      </c>
      <c r="AO101" s="3">
        <v>45775</v>
      </c>
      <c r="AP101" s="3">
        <v>45771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8.5" customHeight="1" x14ac:dyDescent="0.45">
      <c r="A102" s="3" t="s">
        <v>146</v>
      </c>
      <c r="B102" s="14" t="s">
        <v>146</v>
      </c>
      <c r="C102" s="9" t="s">
        <v>152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45777</v>
      </c>
      <c r="U102" s="11">
        <v>140000</v>
      </c>
      <c r="V102" s="10">
        <v>0</v>
      </c>
      <c r="W102" s="10">
        <v>140000</v>
      </c>
      <c r="X102" s="10">
        <v>0</v>
      </c>
      <c r="Y102" s="10">
        <v>147000</v>
      </c>
      <c r="Z102" s="9" t="s">
        <v>81</v>
      </c>
      <c r="AA102" s="8">
        <v>146685</v>
      </c>
      <c r="AB102" s="8">
        <v>0</v>
      </c>
      <c r="AC102" s="8">
        <v>146685</v>
      </c>
      <c r="AD102" s="8">
        <v>0</v>
      </c>
      <c r="AE102" s="8">
        <v>146685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45777</v>
      </c>
      <c r="AK102" s="3">
        <v>45773</v>
      </c>
      <c r="AL102" s="3">
        <v>45766</v>
      </c>
      <c r="AM102" s="3">
        <v>45774</v>
      </c>
      <c r="AN102" s="3">
        <v>45775</v>
      </c>
      <c r="AO102" s="3">
        <v>45776</v>
      </c>
      <c r="AP102" s="3">
        <v>45772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11082.866666666665</v>
      </c>
    </row>
    <row r="103" spans="1:56" ht="28.5" customHeight="1" x14ac:dyDescent="0.45">
      <c r="A103" s="3" t="s">
        <v>146</v>
      </c>
      <c r="B103" s="14" t="s">
        <v>146</v>
      </c>
      <c r="C103" s="9" t="s">
        <v>80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45777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45777</v>
      </c>
      <c r="AK103" s="3">
        <v>45773</v>
      </c>
      <c r="AL103" s="3">
        <v>45766</v>
      </c>
      <c r="AM103" s="3">
        <v>45774</v>
      </c>
      <c r="AN103" s="3">
        <v>45775</v>
      </c>
      <c r="AO103" s="3">
        <v>45776</v>
      </c>
      <c r="AP103" s="3">
        <v>45772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1667.7075555555555</v>
      </c>
    </row>
    <row r="104" spans="1:56" ht="28.5" customHeight="1" x14ac:dyDescent="0.45">
      <c r="A104" s="3">
        <v>45705</v>
      </c>
      <c r="B104" s="14" t="s">
        <v>429</v>
      </c>
      <c r="C104" s="9" t="s">
        <v>152</v>
      </c>
      <c r="D104" s="13" t="s">
        <v>244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254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2640</v>
      </c>
      <c r="V104" s="10">
        <v>0</v>
      </c>
      <c r="W104" s="10">
        <v>2640</v>
      </c>
      <c r="X104" s="10">
        <v>11870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519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 t="s">
        <v>146</v>
      </c>
      <c r="B105" s="14" t="s">
        <v>146</v>
      </c>
      <c r="C105" s="9" t="s">
        <v>98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3250.9742222222226</v>
      </c>
    </row>
    <row r="106" spans="1:56" ht="28.5" customHeight="1" x14ac:dyDescent="0.45">
      <c r="A106" s="3">
        <v>45720</v>
      </c>
      <c r="B106" s="14" t="s">
        <v>512</v>
      </c>
      <c r="C106" s="9" t="s">
        <v>111</v>
      </c>
      <c r="D106" s="13" t="s">
        <v>494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513</v>
      </c>
      <c r="C107" s="9" t="s">
        <v>111</v>
      </c>
      <c r="D107" s="13" t="s">
        <v>495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250.15613333333337</v>
      </c>
    </row>
    <row r="108" spans="1:56" ht="28.5" customHeight="1" x14ac:dyDescent="0.45">
      <c r="A108" s="3">
        <v>45720</v>
      </c>
      <c r="B108" s="14" t="s">
        <v>511</v>
      </c>
      <c r="C108" s="9" t="s">
        <v>111</v>
      </c>
      <c r="D108" s="13" t="s">
        <v>496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45720</v>
      </c>
      <c r="B109" s="14" t="s">
        <v>514</v>
      </c>
      <c r="C109" s="9" t="s">
        <v>111</v>
      </c>
      <c r="D109" s="13" t="s">
        <v>499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416.92688888888887</v>
      </c>
    </row>
    <row r="110" spans="1:56" ht="28.5" customHeight="1" x14ac:dyDescent="0.45">
      <c r="A110" s="3">
        <v>45712</v>
      </c>
      <c r="B110" s="14" t="s">
        <v>456</v>
      </c>
      <c r="C110" s="9" t="s">
        <v>111</v>
      </c>
      <c r="D110" s="13" t="s">
        <v>127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45681</v>
      </c>
      <c r="B111" s="14" t="s">
        <v>381</v>
      </c>
      <c r="C111" s="9" t="s">
        <v>80</v>
      </c>
      <c r="D111" s="13" t="s">
        <v>378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262.82226666666674</v>
      </c>
    </row>
    <row r="112" spans="1:56" ht="28.5" customHeight="1" x14ac:dyDescent="0.45">
      <c r="A112" s="3">
        <v>45705</v>
      </c>
      <c r="B112" s="14" t="s">
        <v>428</v>
      </c>
      <c r="C112" s="9" t="s">
        <v>152</v>
      </c>
      <c r="D112" s="13" t="s">
        <v>210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855</v>
      </c>
      <c r="V112" s="10">
        <v>0</v>
      </c>
      <c r="W112" s="10">
        <v>855</v>
      </c>
      <c r="X112" s="10">
        <v>16440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453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45674</v>
      </c>
      <c r="B113" s="14" t="s">
        <v>375</v>
      </c>
      <c r="C113" s="9" t="s">
        <v>152</v>
      </c>
      <c r="D113" s="13" t="s">
        <v>365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452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2320</v>
      </c>
      <c r="V114" s="10">
        <v>0</v>
      </c>
      <c r="W114" s="10">
        <v>2320</v>
      </c>
      <c r="X114" s="10">
        <v>20900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250</v>
      </c>
      <c r="C115" s="9" t="s">
        <v>152</v>
      </c>
      <c r="D115" s="13" t="s">
        <v>243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249</v>
      </c>
      <c r="C116" s="9" t="s">
        <v>152</v>
      </c>
      <c r="D116" s="13" t="s">
        <v>228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1434</v>
      </c>
      <c r="V116" s="10">
        <v>0</v>
      </c>
      <c r="W116" s="10">
        <v>1434</v>
      </c>
      <c r="X116" s="10">
        <v>11200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29.3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206</v>
      </c>
      <c r="C117" s="9" t="s">
        <v>152</v>
      </c>
      <c r="D117" s="13" t="s">
        <v>204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206</v>
      </c>
      <c r="C118" s="9" t="s">
        <v>152</v>
      </c>
      <c r="D118" s="13" t="s">
        <v>205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45643</v>
      </c>
      <c r="B119" s="14" t="s">
        <v>288</v>
      </c>
      <c r="C119" s="9" t="s">
        <v>111</v>
      </c>
      <c r="D119" s="13" t="s">
        <v>289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3712</v>
      </c>
      <c r="W119" s="10">
        <v>288</v>
      </c>
      <c r="X119" s="10">
        <v>4300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142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291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45720</v>
      </c>
      <c r="B121" s="14" t="s">
        <v>138</v>
      </c>
      <c r="C121" s="9" t="s">
        <v>111</v>
      </c>
      <c r="D121" s="13" t="s">
        <v>339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45628</v>
      </c>
      <c r="B122" s="14" t="s">
        <v>261</v>
      </c>
      <c r="C122" s="9" t="s">
        <v>111</v>
      </c>
      <c r="D122" s="13" t="s">
        <v>262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45541</v>
      </c>
      <c r="B123" s="14" t="s">
        <v>212</v>
      </c>
      <c r="C123" s="9" t="s">
        <v>111</v>
      </c>
      <c r="D123" s="13" t="s">
        <v>213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219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353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45548</v>
      </c>
      <c r="B124" s="14" t="s">
        <v>216</v>
      </c>
      <c r="C124" s="9" t="s">
        <v>111</v>
      </c>
      <c r="D124" s="13" t="s">
        <v>215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45581</v>
      </c>
      <c r="B125" s="14" t="s">
        <v>223</v>
      </c>
      <c r="C125" s="9" t="s">
        <v>111</v>
      </c>
      <c r="D125" s="13" t="s">
        <v>224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3194</v>
      </c>
      <c r="W125" s="10">
        <v>0</v>
      </c>
      <c r="X125" s="10">
        <v>5632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424906.49080000015</v>
      </c>
      <c r="AB126" s="8">
        <v>82395.934250000006</v>
      </c>
      <c r="AC126" s="8">
        <v>342510.5565500001</v>
      </c>
      <c r="AD126" s="8">
        <v>849.72525000000007</v>
      </c>
      <c r="AE126" s="8">
        <v>424056.76555000013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332</v>
      </c>
      <c r="C127" s="9" t="s">
        <v>132</v>
      </c>
      <c r="D127" s="13" t="s">
        <v>310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45738</v>
      </c>
      <c r="U127" s="11">
        <v>5000</v>
      </c>
      <c r="V127" s="10">
        <v>5000</v>
      </c>
      <c r="W127" s="10">
        <v>0</v>
      </c>
      <c r="X127" s="10">
        <v>5000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45738</v>
      </c>
      <c r="AK127" s="3">
        <v>0</v>
      </c>
      <c r="AL127" s="3">
        <v>45729</v>
      </c>
      <c r="AM127" s="3">
        <v>45736</v>
      </c>
      <c r="AN127" s="3">
        <v>45737</v>
      </c>
      <c r="AO127" s="3">
        <v>45737</v>
      </c>
      <c r="AP127" s="3">
        <v>45733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45694</v>
      </c>
      <c r="B128" s="14" t="s">
        <v>400</v>
      </c>
      <c r="C128" s="9" t="s">
        <v>132</v>
      </c>
      <c r="D128" s="13" t="s">
        <v>398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45741</v>
      </c>
      <c r="U128" s="11">
        <v>7800</v>
      </c>
      <c r="V128" s="10">
        <v>7800</v>
      </c>
      <c r="W128" s="10">
        <v>0</v>
      </c>
      <c r="X128" s="10">
        <v>17840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45741</v>
      </c>
      <c r="AK128" s="3">
        <v>0</v>
      </c>
      <c r="AL128" s="3">
        <v>45732</v>
      </c>
      <c r="AM128" s="3">
        <v>45739</v>
      </c>
      <c r="AN128" s="3">
        <v>45740</v>
      </c>
      <c r="AO128" s="3">
        <v>45740</v>
      </c>
      <c r="AP128" s="3">
        <v>45736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45694</v>
      </c>
      <c r="B129" s="14" t="s">
        <v>400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45738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679</v>
      </c>
      <c r="AG129" s="1" t="s">
        <v>122</v>
      </c>
      <c r="AH129" s="1" t="s">
        <v>74</v>
      </c>
      <c r="AI129" s="1">
        <v>2</v>
      </c>
      <c r="AJ129" s="3">
        <v>45738</v>
      </c>
      <c r="AK129" s="3">
        <v>0</v>
      </c>
      <c r="AL129" s="3">
        <v>45729</v>
      </c>
      <c r="AM129" s="3">
        <v>45736</v>
      </c>
      <c r="AN129" s="3">
        <v>45737</v>
      </c>
      <c r="AO129" s="3">
        <v>45737</v>
      </c>
      <c r="AP129" s="3">
        <v>45733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45694</v>
      </c>
      <c r="B130" s="14" t="s">
        <v>400</v>
      </c>
      <c r="C130" s="9" t="s">
        <v>132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45740</v>
      </c>
      <c r="U130" s="11">
        <v>8100</v>
      </c>
      <c r="V130" s="10">
        <v>8100</v>
      </c>
      <c r="W130" s="10">
        <v>0</v>
      </c>
      <c r="X130" s="10">
        <v>8000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332</v>
      </c>
      <c r="C131" s="9" t="s">
        <v>132</v>
      </c>
      <c r="D131" s="13" t="s">
        <v>372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45741</v>
      </c>
      <c r="U131" s="11">
        <v>5000</v>
      </c>
      <c r="V131" s="10">
        <v>4914</v>
      </c>
      <c r="W131" s="10">
        <v>86</v>
      </c>
      <c r="X131" s="10">
        <v>5400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45741</v>
      </c>
      <c r="AK131" s="3">
        <v>0</v>
      </c>
      <c r="AL131" s="3">
        <v>45732</v>
      </c>
      <c r="AM131" s="3">
        <v>45739</v>
      </c>
      <c r="AN131" s="3">
        <v>45740</v>
      </c>
      <c r="AO131" s="3">
        <v>45740</v>
      </c>
      <c r="AP131" s="3">
        <v>45736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45674</v>
      </c>
      <c r="B132" s="14" t="s">
        <v>332</v>
      </c>
      <c r="C132" s="9" t="s">
        <v>132</v>
      </c>
      <c r="D132" s="13" t="s">
        <v>371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45742</v>
      </c>
      <c r="U132" s="11">
        <v>2500</v>
      </c>
      <c r="V132" s="10">
        <v>2602</v>
      </c>
      <c r="W132" s="10">
        <v>0</v>
      </c>
      <c r="X132" s="10">
        <v>2700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45742</v>
      </c>
      <c r="AK132" s="3">
        <v>0</v>
      </c>
      <c r="AL132" s="3">
        <v>45733</v>
      </c>
      <c r="AM132" s="3">
        <v>45740</v>
      </c>
      <c r="AN132" s="3">
        <v>45741</v>
      </c>
      <c r="AO132" s="3">
        <v>45741</v>
      </c>
      <c r="AP132" s="3">
        <v>45737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332</v>
      </c>
      <c r="C133" s="9" t="s">
        <v>132</v>
      </c>
      <c r="D133" s="13" t="s">
        <v>370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45742</v>
      </c>
      <c r="U133" s="11">
        <v>2500</v>
      </c>
      <c r="V133" s="10">
        <v>2525</v>
      </c>
      <c r="W133" s="10">
        <v>0</v>
      </c>
      <c r="X133" s="10">
        <v>2750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126</v>
      </c>
      <c r="AH133" s="1" t="s">
        <v>74</v>
      </c>
      <c r="AI133" s="1">
        <v>2</v>
      </c>
      <c r="AJ133" s="3">
        <v>45742</v>
      </c>
      <c r="AK133" s="3">
        <v>0</v>
      </c>
      <c r="AL133" s="3">
        <v>45733</v>
      </c>
      <c r="AM133" s="3">
        <v>45740</v>
      </c>
      <c r="AN133" s="3">
        <v>45741</v>
      </c>
      <c r="AO133" s="3">
        <v>45741</v>
      </c>
      <c r="AP133" s="3">
        <v>45737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38</v>
      </c>
      <c r="G134" s="9">
        <v>0</v>
      </c>
      <c r="H134" s="9">
        <v>0</v>
      </c>
      <c r="I134" s="9">
        <v>82</v>
      </c>
      <c r="J134" s="9" t="s">
        <v>78</v>
      </c>
      <c r="K134" s="9">
        <v>2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124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8.5" customHeight="1" x14ac:dyDescent="0.45">
      <c r="A135" s="3">
        <v>45714</v>
      </c>
      <c r="B135" s="14" t="s">
        <v>469</v>
      </c>
      <c r="C135" s="9" t="s">
        <v>86</v>
      </c>
      <c r="D135" s="13" t="s">
        <v>410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234</v>
      </c>
      <c r="T135" s="12">
        <v>45740</v>
      </c>
      <c r="U135" s="11">
        <v>20000</v>
      </c>
      <c r="V135" s="10">
        <v>14000</v>
      </c>
      <c r="W135" s="10">
        <v>6000</v>
      </c>
      <c r="X135" s="10">
        <v>15000</v>
      </c>
      <c r="Y135" s="10">
        <v>5250</v>
      </c>
      <c r="Z135" s="9" t="s">
        <v>82</v>
      </c>
      <c r="AA135" s="8">
        <v>5647.3725000000013</v>
      </c>
      <c r="AB135" s="8">
        <v>5647.3725000000013</v>
      </c>
      <c r="AC135" s="8">
        <v>0</v>
      </c>
      <c r="AD135" s="8">
        <v>0</v>
      </c>
      <c r="AE135" s="8">
        <v>0</v>
      </c>
      <c r="AF135" s="8" t="s">
        <v>439</v>
      </c>
      <c r="AG135" s="1" t="s">
        <v>123</v>
      </c>
      <c r="AH135" s="1" t="s">
        <v>74</v>
      </c>
      <c r="AI135" s="1">
        <v>2</v>
      </c>
      <c r="AJ135" s="3">
        <v>45740</v>
      </c>
      <c r="AK135" s="3">
        <v>0</v>
      </c>
      <c r="AL135" s="3">
        <v>45731</v>
      </c>
      <c r="AM135" s="3">
        <v>45738</v>
      </c>
      <c r="AN135" s="3">
        <v>45739</v>
      </c>
      <c r="AO135" s="3">
        <v>45739</v>
      </c>
      <c r="AP135" s="3">
        <v>45735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45714</v>
      </c>
      <c r="B136" s="14" t="s">
        <v>469</v>
      </c>
      <c r="C136" s="9" t="s">
        <v>86</v>
      </c>
      <c r="D136" s="13" t="s">
        <v>411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234</v>
      </c>
      <c r="T136" s="12">
        <v>45740</v>
      </c>
      <c r="U136" s="11">
        <v>30000</v>
      </c>
      <c r="V136" s="10">
        <v>0</v>
      </c>
      <c r="W136" s="10">
        <v>30000</v>
      </c>
      <c r="X136" s="10">
        <v>30960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439</v>
      </c>
      <c r="AG136" s="1" t="s">
        <v>126</v>
      </c>
      <c r="AH136" s="1" t="s">
        <v>74</v>
      </c>
      <c r="AI136" s="1">
        <v>2</v>
      </c>
      <c r="AJ136" s="3">
        <v>45740</v>
      </c>
      <c r="AK136" s="3">
        <v>0</v>
      </c>
      <c r="AL136" s="3">
        <v>45731</v>
      </c>
      <c r="AM136" s="3">
        <v>45738</v>
      </c>
      <c r="AN136" s="3">
        <v>45739</v>
      </c>
      <c r="AO136" s="3">
        <v>45739</v>
      </c>
      <c r="AP136" s="3">
        <v>45735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45714</v>
      </c>
      <c r="B137" s="14" t="s">
        <v>470</v>
      </c>
      <c r="C137" s="9" t="s">
        <v>86</v>
      </c>
      <c r="D137" s="13" t="s">
        <v>354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234</v>
      </c>
      <c r="T137" s="12">
        <v>45740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439</v>
      </c>
      <c r="AG137" s="1" t="s">
        <v>123</v>
      </c>
      <c r="AH137" s="1" t="s">
        <v>74</v>
      </c>
      <c r="AI137" s="1">
        <v>2</v>
      </c>
      <c r="AJ137" s="3">
        <v>45740</v>
      </c>
      <c r="AK137" s="3">
        <v>0</v>
      </c>
      <c r="AL137" s="3">
        <v>45731</v>
      </c>
      <c r="AM137" s="3">
        <v>45738</v>
      </c>
      <c r="AN137" s="3">
        <v>45739</v>
      </c>
      <c r="AO137" s="3">
        <v>45739</v>
      </c>
      <c r="AP137" s="3">
        <v>45735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45714</v>
      </c>
      <c r="B138" s="14" t="s">
        <v>471</v>
      </c>
      <c r="C138" s="9" t="s">
        <v>86</v>
      </c>
      <c r="D138" s="13" t="s">
        <v>472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234</v>
      </c>
      <c r="T138" s="12">
        <v>45740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 t="s">
        <v>439</v>
      </c>
      <c r="AG138" s="1" t="s">
        <v>123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45723</v>
      </c>
      <c r="B139" s="14" t="s">
        <v>560</v>
      </c>
      <c r="C139" s="9" t="s">
        <v>86</v>
      </c>
      <c r="D139" s="13" t="s">
        <v>442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234</v>
      </c>
      <c r="T139" s="12">
        <v>45740</v>
      </c>
      <c r="U139" s="11">
        <v>30000</v>
      </c>
      <c r="V139" s="10">
        <v>0</v>
      </c>
      <c r="W139" s="10">
        <v>30000</v>
      </c>
      <c r="X139" s="10">
        <v>7380</v>
      </c>
      <c r="Y139" s="10">
        <v>23751</v>
      </c>
      <c r="Z139" s="9" t="s">
        <v>82</v>
      </c>
      <c r="AA139" s="8">
        <v>25548.713189999999</v>
      </c>
      <c r="AB139" s="8">
        <v>25548.713189999999</v>
      </c>
      <c r="AC139" s="8">
        <v>0</v>
      </c>
      <c r="AD139" s="8">
        <v>0</v>
      </c>
      <c r="AE139" s="8">
        <v>0</v>
      </c>
      <c r="AF139" s="8" t="s">
        <v>443</v>
      </c>
      <c r="AG139" s="1" t="s">
        <v>123</v>
      </c>
      <c r="AH139" s="1" t="s">
        <v>74</v>
      </c>
      <c r="AI139" s="1">
        <v>2</v>
      </c>
      <c r="AJ139" s="3">
        <v>45740</v>
      </c>
      <c r="AK139" s="3">
        <v>0</v>
      </c>
      <c r="AL139" s="3">
        <v>45731</v>
      </c>
      <c r="AM139" s="3">
        <v>45738</v>
      </c>
      <c r="AN139" s="3">
        <v>45739</v>
      </c>
      <c r="AO139" s="3">
        <v>45739</v>
      </c>
      <c r="AP139" s="3">
        <v>45735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45707</v>
      </c>
      <c r="B140" s="14" t="s">
        <v>449</v>
      </c>
      <c r="C140" s="9" t="s">
        <v>86</v>
      </c>
      <c r="D140" s="13" t="s">
        <v>440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334</v>
      </c>
      <c r="T140" s="12">
        <v>45741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 t="s">
        <v>301</v>
      </c>
      <c r="AG140" s="1" t="s">
        <v>123</v>
      </c>
      <c r="AH140" s="1" t="s">
        <v>74</v>
      </c>
      <c r="AI140" s="1">
        <v>2</v>
      </c>
      <c r="AJ140" s="3">
        <v>45741</v>
      </c>
      <c r="AK140" s="3">
        <v>0</v>
      </c>
      <c r="AL140" s="3">
        <v>45732</v>
      </c>
      <c r="AM140" s="3">
        <v>45739</v>
      </c>
      <c r="AN140" s="3">
        <v>45740</v>
      </c>
      <c r="AO140" s="3">
        <v>45740</v>
      </c>
      <c r="AP140" s="3">
        <v>45736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45707</v>
      </c>
      <c r="B141" s="14" t="s">
        <v>449</v>
      </c>
      <c r="C141" s="9" t="s">
        <v>86</v>
      </c>
      <c r="D141" s="13" t="s">
        <v>441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334</v>
      </c>
      <c r="T141" s="12">
        <v>45741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301</v>
      </c>
      <c r="AG141" s="1" t="s">
        <v>123</v>
      </c>
      <c r="AH141" s="1" t="s">
        <v>74</v>
      </c>
      <c r="AI141" s="1">
        <v>2</v>
      </c>
      <c r="AJ141" s="3">
        <v>45741</v>
      </c>
      <c r="AK141" s="3">
        <v>0</v>
      </c>
      <c r="AL141" s="3">
        <v>45732</v>
      </c>
      <c r="AM141" s="3">
        <v>45739</v>
      </c>
      <c r="AN141" s="3">
        <v>45740</v>
      </c>
      <c r="AO141" s="3">
        <v>45740</v>
      </c>
      <c r="AP141" s="3">
        <v>45736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45707</v>
      </c>
      <c r="B142" s="14" t="s">
        <v>449</v>
      </c>
      <c r="C142" s="9" t="s">
        <v>86</v>
      </c>
      <c r="D142" s="13" t="s">
        <v>384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334</v>
      </c>
      <c r="T142" s="12">
        <v>45741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301</v>
      </c>
      <c r="AG142" s="1" t="s">
        <v>124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665</v>
      </c>
      <c r="C143" s="9" t="s">
        <v>86</v>
      </c>
      <c r="D143" s="13" t="s">
        <v>621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45741</v>
      </c>
      <c r="U143" s="11">
        <v>15000</v>
      </c>
      <c r="V143" s="10">
        <v>0</v>
      </c>
      <c r="W143" s="10">
        <v>15000</v>
      </c>
      <c r="X143" s="10">
        <v>0</v>
      </c>
      <c r="Y143" s="10">
        <v>15750</v>
      </c>
      <c r="Z143" s="9" t="s">
        <v>82</v>
      </c>
      <c r="AA143" s="8">
        <v>16135.350000000002</v>
      </c>
      <c r="AB143" s="8">
        <v>0</v>
      </c>
      <c r="AC143" s="8">
        <v>16135.350000000002</v>
      </c>
      <c r="AD143" s="8">
        <v>0</v>
      </c>
      <c r="AE143" s="8">
        <v>0</v>
      </c>
      <c r="AF143" s="8" t="s">
        <v>245</v>
      </c>
      <c r="AG143" s="1" t="s">
        <v>123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1233.4578666666669</v>
      </c>
    </row>
    <row r="144" spans="1:56" ht="28.5" customHeight="1" x14ac:dyDescent="0.45">
      <c r="A144" s="3">
        <v>45731</v>
      </c>
      <c r="B144" s="14" t="s">
        <v>665</v>
      </c>
      <c r="C144" s="9" t="s">
        <v>86</v>
      </c>
      <c r="D144" s="13" t="s">
        <v>622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45741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245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45721</v>
      </c>
      <c r="B145" s="14" t="s">
        <v>520</v>
      </c>
      <c r="C145" s="9" t="s">
        <v>73</v>
      </c>
      <c r="D145" s="13" t="s">
        <v>233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157</v>
      </c>
      <c r="T145" s="12">
        <v>45743</v>
      </c>
      <c r="U145" s="11">
        <v>10000</v>
      </c>
      <c r="V145" s="10">
        <v>0</v>
      </c>
      <c r="W145" s="10">
        <v>10000</v>
      </c>
      <c r="X145" s="10">
        <v>10509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45743</v>
      </c>
      <c r="AK145" s="3">
        <v>0</v>
      </c>
      <c r="AL145" s="3">
        <v>45734</v>
      </c>
      <c r="AM145" s="3">
        <v>45741</v>
      </c>
      <c r="AN145" s="3">
        <v>45742</v>
      </c>
      <c r="AO145" s="3">
        <v>45742</v>
      </c>
      <c r="AP145" s="3">
        <v>45738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468</v>
      </c>
      <c r="C146" s="9" t="s">
        <v>86</v>
      </c>
      <c r="D146" s="13" t="s">
        <v>386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334</v>
      </c>
      <c r="T146" s="12">
        <v>45743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82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0</v>
      </c>
      <c r="AF146" s="8" t="s">
        <v>439</v>
      </c>
      <c r="AG146" s="1" t="s">
        <v>123</v>
      </c>
      <c r="AH146" s="1" t="s">
        <v>74</v>
      </c>
      <c r="AI146" s="1">
        <v>2</v>
      </c>
      <c r="AJ146" s="3">
        <v>45743</v>
      </c>
      <c r="AK146" s="3">
        <v>0</v>
      </c>
      <c r="AL146" s="3">
        <v>45734</v>
      </c>
      <c r="AM146" s="3">
        <v>45741</v>
      </c>
      <c r="AN146" s="3">
        <v>45742</v>
      </c>
      <c r="AO146" s="3">
        <v>45742</v>
      </c>
      <c r="AP146" s="3">
        <v>45738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4111.5262222222227</v>
      </c>
    </row>
    <row r="147" spans="1:56" ht="28.5" customHeight="1" x14ac:dyDescent="0.45">
      <c r="A147" s="3">
        <v>45721</v>
      </c>
      <c r="B147" s="14" t="s">
        <v>529</v>
      </c>
      <c r="C147" s="9" t="s">
        <v>152</v>
      </c>
      <c r="D147" s="13" t="s">
        <v>296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45743</v>
      </c>
      <c r="U147" s="11">
        <v>10000</v>
      </c>
      <c r="V147" s="10">
        <v>956</v>
      </c>
      <c r="W147" s="10">
        <v>9044</v>
      </c>
      <c r="X147" s="10">
        <v>10000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598</v>
      </c>
      <c r="C148" s="9" t="s">
        <v>86</v>
      </c>
      <c r="D148" s="13" t="s">
        <v>327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234</v>
      </c>
      <c r="T148" s="12">
        <v>45744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443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45720</v>
      </c>
      <c r="B149" s="14" t="s">
        <v>515</v>
      </c>
      <c r="C149" s="9" t="s">
        <v>86</v>
      </c>
      <c r="D149" s="13" t="s">
        <v>410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234</v>
      </c>
      <c r="T149" s="12">
        <v>45744</v>
      </c>
      <c r="U149" s="11">
        <v>25000</v>
      </c>
      <c r="V149" s="10">
        <v>0</v>
      </c>
      <c r="W149" s="10">
        <v>25000</v>
      </c>
      <c r="X149" s="10">
        <v>0</v>
      </c>
      <c r="Y149" s="10">
        <v>26250</v>
      </c>
      <c r="Z149" s="9" t="s">
        <v>82</v>
      </c>
      <c r="AA149" s="8">
        <v>26892.250000000004</v>
      </c>
      <c r="AB149" s="8">
        <v>0</v>
      </c>
      <c r="AC149" s="8">
        <v>26892.250000000004</v>
      </c>
      <c r="AD149" s="8">
        <v>0</v>
      </c>
      <c r="AE149" s="8">
        <v>0</v>
      </c>
      <c r="AF149" s="8" t="s">
        <v>439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2055.7631111111114</v>
      </c>
    </row>
    <row r="150" spans="1:56" ht="28.5" customHeight="1" x14ac:dyDescent="0.45">
      <c r="A150" s="3">
        <v>45721</v>
      </c>
      <c r="B150" s="14" t="s">
        <v>531</v>
      </c>
      <c r="C150" s="9" t="s">
        <v>152</v>
      </c>
      <c r="D150" s="13" t="s">
        <v>500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45744</v>
      </c>
      <c r="U150" s="11">
        <v>10503</v>
      </c>
      <c r="V150" s="10">
        <v>0</v>
      </c>
      <c r="W150" s="10">
        <v>10503</v>
      </c>
      <c r="X150" s="10">
        <v>0</v>
      </c>
      <c r="Y150" s="10">
        <v>11028.15</v>
      </c>
      <c r="Z150" s="9" t="s">
        <v>82</v>
      </c>
      <c r="AA150" s="8">
        <v>11004.518250000001</v>
      </c>
      <c r="AB150" s="8">
        <v>0</v>
      </c>
      <c r="AC150" s="8">
        <v>11004.518250000001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841.23428400000012</v>
      </c>
    </row>
    <row r="151" spans="1:56" ht="28.5" customHeight="1" x14ac:dyDescent="0.45">
      <c r="A151" s="3">
        <v>45724</v>
      </c>
      <c r="B151" s="14" t="s">
        <v>599</v>
      </c>
      <c r="C151" s="9" t="s">
        <v>86</v>
      </c>
      <c r="D151" s="13" t="s">
        <v>535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45744</v>
      </c>
      <c r="U151" s="11">
        <v>7000</v>
      </c>
      <c r="V151" s="10">
        <v>0</v>
      </c>
      <c r="W151" s="10">
        <v>7000</v>
      </c>
      <c r="X151" s="10">
        <v>0</v>
      </c>
      <c r="Y151" s="10">
        <v>7350</v>
      </c>
      <c r="Z151" s="9" t="s">
        <v>82</v>
      </c>
      <c r="AA151" s="8">
        <v>7529.8300000000008</v>
      </c>
      <c r="AB151" s="8">
        <v>0</v>
      </c>
      <c r="AC151" s="8">
        <v>7529.8300000000008</v>
      </c>
      <c r="AD151" s="8">
        <v>0</v>
      </c>
      <c r="AE151" s="8">
        <v>0</v>
      </c>
      <c r="AF151" s="8" t="s">
        <v>443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575.61367111111122</v>
      </c>
    </row>
    <row r="152" spans="1:56" ht="28.5" customHeight="1" x14ac:dyDescent="0.45">
      <c r="A152" s="3">
        <v>45724</v>
      </c>
      <c r="B152" s="14" t="s">
        <v>599</v>
      </c>
      <c r="C152" s="9" t="s">
        <v>86</v>
      </c>
      <c r="D152" s="13" t="s">
        <v>536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45744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443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45721</v>
      </c>
      <c r="B153" s="14" t="s">
        <v>531</v>
      </c>
      <c r="C153" s="9" t="s">
        <v>152</v>
      </c>
      <c r="D153" s="13" t="s">
        <v>500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45744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10477.5</v>
      </c>
      <c r="AB153" s="8">
        <v>0</v>
      </c>
      <c r="AC153" s="8">
        <v>10477.5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800.9466666666666</v>
      </c>
    </row>
    <row r="154" spans="1:56" ht="28.5" customHeight="1" x14ac:dyDescent="0.45">
      <c r="A154" s="3">
        <v>45724</v>
      </c>
      <c r="B154" s="14" t="s">
        <v>600</v>
      </c>
      <c r="C154" s="9" t="s">
        <v>86</v>
      </c>
      <c r="D154" s="13" t="s">
        <v>537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45747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443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1644.610488888889</v>
      </c>
    </row>
    <row r="155" spans="1:56" ht="28.5" customHeight="1" x14ac:dyDescent="0.45">
      <c r="A155" s="3">
        <v>45724</v>
      </c>
      <c r="B155" s="14" t="s">
        <v>600</v>
      </c>
      <c r="C155" s="9" t="s">
        <v>86</v>
      </c>
      <c r="D155" s="13" t="s">
        <v>271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45747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443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45724</v>
      </c>
      <c r="B156" s="14" t="s">
        <v>600</v>
      </c>
      <c r="C156" s="9" t="s">
        <v>86</v>
      </c>
      <c r="D156" s="13" t="s">
        <v>538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443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45724</v>
      </c>
      <c r="B157" s="14" t="s">
        <v>601</v>
      </c>
      <c r="C157" s="9" t="s">
        <v>86</v>
      </c>
      <c r="D157" s="13" t="s">
        <v>270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443</v>
      </c>
      <c r="AG157" s="1" t="s">
        <v>124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45722</v>
      </c>
      <c r="B158" s="14" t="s">
        <v>539</v>
      </c>
      <c r="C158" s="9" t="s">
        <v>86</v>
      </c>
      <c r="D158" s="13" t="s">
        <v>326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45747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0</v>
      </c>
      <c r="AC158" s="8">
        <v>32270.700000000004</v>
      </c>
      <c r="AD158" s="8">
        <v>0</v>
      </c>
      <c r="AE158" s="8">
        <v>0</v>
      </c>
      <c r="AF158" s="8" t="s">
        <v>443</v>
      </c>
      <c r="AG158" s="1" t="s">
        <v>124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2466.9157333333337</v>
      </c>
    </row>
    <row r="159" spans="1:56" ht="28.5" customHeight="1" x14ac:dyDescent="0.45">
      <c r="A159" s="3">
        <v>45723</v>
      </c>
      <c r="B159" s="14" t="s">
        <v>561</v>
      </c>
      <c r="C159" s="9" t="s">
        <v>86</v>
      </c>
      <c r="D159" s="13" t="s">
        <v>442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45747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443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3289.220977777778</v>
      </c>
    </row>
    <row r="160" spans="1:56" ht="28.5" customHeight="1" x14ac:dyDescent="0.45">
      <c r="A160" s="3">
        <v>45721</v>
      </c>
      <c r="B160" s="14" t="s">
        <v>529</v>
      </c>
      <c r="C160" s="9" t="s">
        <v>152</v>
      </c>
      <c r="D160" s="13" t="s">
        <v>296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45747</v>
      </c>
      <c r="U160" s="11">
        <v>10000</v>
      </c>
      <c r="V160" s="10">
        <v>0</v>
      </c>
      <c r="W160" s="10">
        <v>10000</v>
      </c>
      <c r="X160" s="10">
        <v>10147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>
        <v>45721</v>
      </c>
      <c r="B161" s="14" t="s">
        <v>530</v>
      </c>
      <c r="C161" s="9" t="s">
        <v>152</v>
      </c>
      <c r="D161" s="13" t="s">
        <v>292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45747</v>
      </c>
      <c r="U161" s="11">
        <v>12000</v>
      </c>
      <c r="V161" s="10">
        <v>0</v>
      </c>
      <c r="W161" s="10">
        <v>12000</v>
      </c>
      <c r="X161" s="10">
        <v>21000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8.5" customHeight="1" x14ac:dyDescent="0.45">
      <c r="A162" s="3">
        <v>45724</v>
      </c>
      <c r="B162" s="14" t="s">
        <v>602</v>
      </c>
      <c r="C162" s="9" t="s">
        <v>86</v>
      </c>
      <c r="D162" s="13" t="s">
        <v>333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334</v>
      </c>
      <c r="T162" s="12">
        <v>45748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301</v>
      </c>
      <c r="AG162" s="1" t="s">
        <v>123</v>
      </c>
      <c r="AH162" s="1" t="s">
        <v>74</v>
      </c>
      <c r="AI162" s="1">
        <v>2</v>
      </c>
      <c r="AJ162" s="3">
        <v>45748</v>
      </c>
      <c r="AK162" s="3">
        <v>0</v>
      </c>
      <c r="AL162" s="3">
        <v>45739</v>
      </c>
      <c r="AM162" s="3">
        <v>45746</v>
      </c>
      <c r="AN162" s="3">
        <v>45747</v>
      </c>
      <c r="AO162" s="3">
        <v>45747</v>
      </c>
      <c r="AP162" s="3">
        <v>45743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1644.610488888889</v>
      </c>
    </row>
    <row r="163" spans="1:56" ht="28.5" customHeight="1" x14ac:dyDescent="0.45">
      <c r="A163" s="3">
        <v>45731</v>
      </c>
      <c r="B163" s="14" t="s">
        <v>666</v>
      </c>
      <c r="C163" s="9" t="s">
        <v>86</v>
      </c>
      <c r="D163" s="13" t="s">
        <v>624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234</v>
      </c>
      <c r="T163" s="12">
        <v>45749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245</v>
      </c>
      <c r="AG163" s="1" t="s">
        <v>123</v>
      </c>
      <c r="AH163" s="1" t="s">
        <v>74</v>
      </c>
      <c r="AI163" s="1">
        <v>2</v>
      </c>
      <c r="AJ163" s="3">
        <v>45749</v>
      </c>
      <c r="AK163" s="3">
        <v>0</v>
      </c>
      <c r="AL163" s="3">
        <v>45740</v>
      </c>
      <c r="AM163" s="3">
        <v>45747</v>
      </c>
      <c r="AN163" s="3">
        <v>45748</v>
      </c>
      <c r="AO163" s="3">
        <v>45748</v>
      </c>
      <c r="AP163" s="3">
        <v>45744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45731</v>
      </c>
      <c r="B164" s="14" t="s">
        <v>667</v>
      </c>
      <c r="C164" s="9" t="s">
        <v>86</v>
      </c>
      <c r="D164" s="13" t="s">
        <v>628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45749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245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667</v>
      </c>
      <c r="C165" s="9" t="s">
        <v>86</v>
      </c>
      <c r="D165" s="13" t="s">
        <v>629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45749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245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668</v>
      </c>
      <c r="C166" s="9" t="s">
        <v>86</v>
      </c>
      <c r="D166" s="13" t="s">
        <v>630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245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602</v>
      </c>
      <c r="C167" s="9" t="s">
        <v>86</v>
      </c>
      <c r="D167" s="13" t="s">
        <v>536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334</v>
      </c>
      <c r="T167" s="12">
        <v>45750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301</v>
      </c>
      <c r="AG167" s="1" t="s">
        <v>123</v>
      </c>
      <c r="AH167" s="1" t="s">
        <v>74</v>
      </c>
      <c r="AI167" s="1">
        <v>2</v>
      </c>
      <c r="AJ167" s="3">
        <v>45750</v>
      </c>
      <c r="AK167" s="3">
        <v>0</v>
      </c>
      <c r="AL167" s="3">
        <v>45741</v>
      </c>
      <c r="AM167" s="3">
        <v>45748</v>
      </c>
      <c r="AN167" s="3">
        <v>45749</v>
      </c>
      <c r="AO167" s="3">
        <v>45749</v>
      </c>
      <c r="AP167" s="3">
        <v>45745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45722</v>
      </c>
      <c r="B168" s="14" t="s">
        <v>540</v>
      </c>
      <c r="C168" s="9" t="s">
        <v>86</v>
      </c>
      <c r="D168" s="13" t="s">
        <v>326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45750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443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45731</v>
      </c>
      <c r="B169" s="14" t="s">
        <v>669</v>
      </c>
      <c r="C169" s="9" t="s">
        <v>86</v>
      </c>
      <c r="D169" s="13" t="s">
        <v>626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234</v>
      </c>
      <c r="T169" s="12">
        <v>45751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 t="s">
        <v>245</v>
      </c>
      <c r="AG169" s="1" t="s">
        <v>123</v>
      </c>
      <c r="AH169" s="1" t="s">
        <v>74</v>
      </c>
      <c r="AI169" s="1">
        <v>2</v>
      </c>
      <c r="AJ169" s="3">
        <v>45751</v>
      </c>
      <c r="AK169" s="3">
        <v>0</v>
      </c>
      <c r="AL169" s="3">
        <v>45742</v>
      </c>
      <c r="AM169" s="3">
        <v>45749</v>
      </c>
      <c r="AN169" s="3">
        <v>45750</v>
      </c>
      <c r="AO169" s="3">
        <v>45750</v>
      </c>
      <c r="AP169" s="3">
        <v>45746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822.3052444444445</v>
      </c>
    </row>
    <row r="170" spans="1:56" ht="28.5" customHeight="1" x14ac:dyDescent="0.45">
      <c r="A170" s="3">
        <v>45731</v>
      </c>
      <c r="B170" s="14" t="s">
        <v>670</v>
      </c>
      <c r="C170" s="9" t="s">
        <v>86</v>
      </c>
      <c r="D170" s="13" t="s">
        <v>632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234</v>
      </c>
      <c r="T170" s="12">
        <v>45751</v>
      </c>
      <c r="U170" s="11">
        <v>15000</v>
      </c>
      <c r="V170" s="10">
        <v>0</v>
      </c>
      <c r="W170" s="10">
        <v>15000</v>
      </c>
      <c r="X170" s="10">
        <v>0</v>
      </c>
      <c r="Y170" s="10">
        <v>15750</v>
      </c>
      <c r="Z170" s="9" t="s">
        <v>82</v>
      </c>
      <c r="AA170" s="8">
        <v>16135.350000000002</v>
      </c>
      <c r="AB170" s="8">
        <v>0</v>
      </c>
      <c r="AC170" s="8">
        <v>16135.350000000002</v>
      </c>
      <c r="AD170" s="8">
        <v>0</v>
      </c>
      <c r="AE170" s="8">
        <v>0</v>
      </c>
      <c r="AF170" s="8" t="s">
        <v>245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1233.4578666666669</v>
      </c>
    </row>
    <row r="171" spans="1:56" ht="28.5" customHeight="1" x14ac:dyDescent="0.45">
      <c r="A171" s="3">
        <v>45731</v>
      </c>
      <c r="B171" s="14" t="s">
        <v>671</v>
      </c>
      <c r="C171" s="9" t="s">
        <v>86</v>
      </c>
      <c r="D171" s="13" t="s">
        <v>634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45751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245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603</v>
      </c>
      <c r="C172" s="9" t="s">
        <v>86</v>
      </c>
      <c r="D172" s="13" t="s">
        <v>472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443</v>
      </c>
      <c r="AG172" s="1" t="s">
        <v>126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603</v>
      </c>
      <c r="C173" s="9" t="s">
        <v>86</v>
      </c>
      <c r="D173" s="13" t="s">
        <v>541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443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45721</v>
      </c>
      <c r="B174" s="14" t="s">
        <v>529</v>
      </c>
      <c r="C174" s="9" t="s">
        <v>152</v>
      </c>
      <c r="D174" s="13" t="s">
        <v>296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45752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10477.5</v>
      </c>
      <c r="AB174" s="8">
        <v>0</v>
      </c>
      <c r="AC174" s="8">
        <v>10477.5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45752</v>
      </c>
      <c r="AK174" s="3">
        <v>0</v>
      </c>
      <c r="AL174" s="3">
        <v>45743</v>
      </c>
      <c r="AM174" s="3">
        <v>45750</v>
      </c>
      <c r="AN174" s="3">
        <v>45751</v>
      </c>
      <c r="AO174" s="3">
        <v>45751</v>
      </c>
      <c r="AP174" s="3">
        <v>45747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800.9466666666666</v>
      </c>
    </row>
    <row r="175" spans="1:56" ht="28.5" customHeight="1" x14ac:dyDescent="0.45">
      <c r="A175" s="3">
        <v>45721</v>
      </c>
      <c r="B175" s="14" t="s">
        <v>530</v>
      </c>
      <c r="C175" s="9" t="s">
        <v>152</v>
      </c>
      <c r="D175" s="13" t="s">
        <v>292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45752</v>
      </c>
      <c r="U175" s="11">
        <v>20000</v>
      </c>
      <c r="V175" s="10">
        <v>0</v>
      </c>
      <c r="W175" s="10">
        <v>20000</v>
      </c>
      <c r="X175" s="10">
        <v>10900</v>
      </c>
      <c r="Y175" s="10">
        <v>9555</v>
      </c>
      <c r="Z175" s="9" t="s">
        <v>82</v>
      </c>
      <c r="AA175" s="8">
        <v>10011.251250000001</v>
      </c>
      <c r="AB175" s="8">
        <v>0</v>
      </c>
      <c r="AC175" s="8">
        <v>10011.251250000001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45752</v>
      </c>
      <c r="AK175" s="3">
        <v>0</v>
      </c>
      <c r="AL175" s="3">
        <v>45743</v>
      </c>
      <c r="AM175" s="3">
        <v>45750</v>
      </c>
      <c r="AN175" s="3">
        <v>45751</v>
      </c>
      <c r="AO175" s="3">
        <v>45751</v>
      </c>
      <c r="AP175" s="3">
        <v>45747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765.3045400000002</v>
      </c>
    </row>
    <row r="176" spans="1:56" ht="28.5" customHeight="1" x14ac:dyDescent="0.45">
      <c r="A176" s="3">
        <v>45722</v>
      </c>
      <c r="B176" s="14" t="s">
        <v>542</v>
      </c>
      <c r="C176" s="9" t="s">
        <v>86</v>
      </c>
      <c r="D176" s="13" t="s">
        <v>521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0</v>
      </c>
      <c r="AF176" s="8" t="s">
        <v>443</v>
      </c>
      <c r="AG176" s="1" t="s">
        <v>123</v>
      </c>
      <c r="AH176" s="1" t="s">
        <v>74</v>
      </c>
      <c r="AI176" s="1">
        <v>2</v>
      </c>
      <c r="AJ176" s="3">
        <v>45754</v>
      </c>
      <c r="AK176" s="3">
        <v>0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1644.610488888889</v>
      </c>
    </row>
    <row r="177" spans="1:56" ht="28.5" customHeight="1" x14ac:dyDescent="0.45">
      <c r="A177" s="3">
        <v>45724</v>
      </c>
      <c r="B177" s="14" t="s">
        <v>604</v>
      </c>
      <c r="C177" s="9" t="s">
        <v>86</v>
      </c>
      <c r="D177" s="13" t="s">
        <v>333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334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301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604</v>
      </c>
      <c r="C178" s="9" t="s">
        <v>86</v>
      </c>
      <c r="D178" s="13" t="s">
        <v>411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334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301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670</v>
      </c>
      <c r="C179" s="9" t="s">
        <v>86</v>
      </c>
      <c r="D179" s="13" t="s">
        <v>631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245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605</v>
      </c>
      <c r="C180" s="9" t="s">
        <v>86</v>
      </c>
      <c r="D180" s="13" t="s">
        <v>536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443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543</v>
      </c>
      <c r="C181" s="9" t="s">
        <v>86</v>
      </c>
      <c r="D181" s="13" t="s">
        <v>326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443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562</v>
      </c>
      <c r="C182" s="9" t="s">
        <v>86</v>
      </c>
      <c r="D182" s="13" t="s">
        <v>442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443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606</v>
      </c>
      <c r="C183" s="9" t="s">
        <v>86</v>
      </c>
      <c r="D183" s="13" t="s">
        <v>333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334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301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607</v>
      </c>
      <c r="C184" s="9" t="s">
        <v>86</v>
      </c>
      <c r="D184" s="13" t="s">
        <v>608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245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668</v>
      </c>
      <c r="C185" s="9" t="s">
        <v>86</v>
      </c>
      <c r="D185" s="13" t="s">
        <v>629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245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611</v>
      </c>
      <c r="C186" s="9" t="s">
        <v>86</v>
      </c>
      <c r="D186" s="13" t="s">
        <v>333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334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301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611</v>
      </c>
      <c r="C187" s="9" t="s">
        <v>86</v>
      </c>
      <c r="D187" s="13" t="s">
        <v>536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334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301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666</v>
      </c>
      <c r="C188" s="9" t="s">
        <v>86</v>
      </c>
      <c r="D188" s="13" t="s">
        <v>622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245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138</v>
      </c>
      <c r="C189" s="9" t="s">
        <v>86</v>
      </c>
      <c r="D189" s="13" t="s">
        <v>316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317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138</v>
      </c>
      <c r="C190" s="9" t="s">
        <v>86</v>
      </c>
      <c r="D190" s="13" t="s">
        <v>319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317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138</v>
      </c>
      <c r="C191" s="9" t="s">
        <v>86</v>
      </c>
      <c r="D191" s="13" t="s">
        <v>656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317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138</v>
      </c>
      <c r="C192" s="9" t="s">
        <v>86</v>
      </c>
      <c r="D192" s="13" t="s">
        <v>409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439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672</v>
      </c>
      <c r="C195" s="9" t="s">
        <v>86</v>
      </c>
      <c r="D195" s="13" t="s">
        <v>621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245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673</v>
      </c>
      <c r="C196" s="9" t="s">
        <v>86</v>
      </c>
      <c r="D196" s="13" t="s">
        <v>626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245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674</v>
      </c>
      <c r="C197" s="9" t="s">
        <v>86</v>
      </c>
      <c r="D197" s="13" t="s">
        <v>632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245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673</v>
      </c>
      <c r="C198" s="9" t="s">
        <v>86</v>
      </c>
      <c r="D198" s="13" t="s">
        <v>627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245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674</v>
      </c>
      <c r="C199" s="9" t="s">
        <v>86</v>
      </c>
      <c r="D199" s="13" t="s">
        <v>633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245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669</v>
      </c>
      <c r="C200" s="9" t="s">
        <v>86</v>
      </c>
      <c r="D200" s="13" t="s">
        <v>625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245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672</v>
      </c>
      <c r="C201" s="9" t="s">
        <v>86</v>
      </c>
      <c r="D201" s="13" t="s">
        <v>623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234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245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609</v>
      </c>
      <c r="C202" s="9" t="s">
        <v>86</v>
      </c>
      <c r="D202" s="13" t="s">
        <v>610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245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609</v>
      </c>
      <c r="C203" s="9" t="s">
        <v>86</v>
      </c>
      <c r="D203" s="13" t="s">
        <v>252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245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1173430.0851899995</v>
      </c>
      <c r="AB204" s="8">
        <v>47331.435689999998</v>
      </c>
      <c r="AC204" s="8">
        <v>1126098.6494999998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45736</v>
      </c>
      <c r="B205" s="14" t="s">
        <v>676</v>
      </c>
      <c r="C205" s="9" t="s">
        <v>677</v>
      </c>
      <c r="D205" s="13" t="s">
        <v>59</v>
      </c>
      <c r="E205" s="9">
        <v>21</v>
      </c>
      <c r="F205" s="9">
        <v>40</v>
      </c>
      <c r="G205" s="9" t="s">
        <v>60</v>
      </c>
      <c r="H205" s="9">
        <v>0</v>
      </c>
      <c r="I205" s="9">
        <v>73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42</v>
      </c>
      <c r="O205" s="9">
        <v>40</v>
      </c>
      <c r="P205" s="10">
        <v>45.591857203199993</v>
      </c>
      <c r="Q205" s="10">
        <v>0</v>
      </c>
      <c r="R205" s="10">
        <v>45.591857203199993</v>
      </c>
      <c r="S205" s="9" t="s">
        <v>71</v>
      </c>
      <c r="T205" s="12">
        <v>45738</v>
      </c>
      <c r="U205" s="11">
        <v>2000</v>
      </c>
      <c r="V205" s="10">
        <v>0</v>
      </c>
      <c r="W205" s="10">
        <v>2000</v>
      </c>
      <c r="X205" s="10">
        <v>0</v>
      </c>
      <c r="Y205" s="10">
        <v>0</v>
      </c>
      <c r="Z205" s="9" t="s">
        <v>140</v>
      </c>
      <c r="AA205" s="8">
        <v>2319.0200000000004</v>
      </c>
      <c r="AB205" s="8">
        <v>0</v>
      </c>
      <c r="AC205" s="8">
        <v>2319.0200000000004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3</v>
      </c>
      <c r="AJ205" s="3">
        <v>45738</v>
      </c>
      <c r="AK205" s="3">
        <v>0</v>
      </c>
      <c r="AL205" s="3">
        <v>0</v>
      </c>
      <c r="AM205" s="3">
        <v>0</v>
      </c>
      <c r="AN205" s="3">
        <v>0</v>
      </c>
      <c r="AO205" s="3">
        <v>45735</v>
      </c>
      <c r="AP205" s="3">
        <v>45733</v>
      </c>
      <c r="AQ205" s="3">
        <v>45736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158.27311499999999</v>
      </c>
    </row>
    <row r="206" spans="1:56" ht="28.5" customHeight="1" x14ac:dyDescent="0.45">
      <c r="A206" s="3" t="s">
        <v>146</v>
      </c>
      <c r="B206" s="14" t="s">
        <v>146</v>
      </c>
      <c r="C206" s="9" t="s">
        <v>275</v>
      </c>
      <c r="D206" s="13" t="s">
        <v>277</v>
      </c>
      <c r="E206" s="9">
        <v>21</v>
      </c>
      <c r="F206" s="9">
        <v>34</v>
      </c>
      <c r="G206" s="9" t="s">
        <v>60</v>
      </c>
      <c r="H206" s="9">
        <v>0</v>
      </c>
      <c r="I206" s="9">
        <v>60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36</v>
      </c>
      <c r="O206" s="9">
        <v>40</v>
      </c>
      <c r="P206" s="10">
        <v>195.39367372799995</v>
      </c>
      <c r="Q206" s="10">
        <v>0</v>
      </c>
      <c r="R206" s="10">
        <v>195.39367372799995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140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>
        <v>45777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676.95127500000001</v>
      </c>
    </row>
    <row r="207" spans="1:56" ht="28.5" customHeight="1" x14ac:dyDescent="0.45">
      <c r="A207" s="3" t="s">
        <v>146</v>
      </c>
      <c r="B207" s="14" t="s">
        <v>146</v>
      </c>
      <c r="C207" s="9" t="s">
        <v>196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41</v>
      </c>
      <c r="O207" s="9">
        <v>40</v>
      </c>
      <c r="P207" s="10">
        <v>445.06336793599996</v>
      </c>
      <c r="Q207" s="10">
        <v>0</v>
      </c>
      <c r="R207" s="10">
        <v>445.06336793599996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3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45774</v>
      </c>
      <c r="AP207" s="3">
        <v>45772</v>
      </c>
      <c r="AQ207" s="3">
        <v>45775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 t="s">
        <v>146</v>
      </c>
      <c r="B208" s="14" t="s">
        <v>146</v>
      </c>
      <c r="C208" s="9" t="s">
        <v>196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20000</v>
      </c>
      <c r="V208" s="10">
        <v>0</v>
      </c>
      <c r="W208" s="10">
        <v>20000</v>
      </c>
      <c r="X208" s="10">
        <v>0</v>
      </c>
      <c r="Y208" s="10">
        <v>0</v>
      </c>
      <c r="Z208" s="9" t="s">
        <v>140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77</v>
      </c>
      <c r="AI208" s="1">
        <v>2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1506.4549499999996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140</v>
      </c>
      <c r="AA209" s="8">
        <v>56382.92</v>
      </c>
      <c r="AB209" s="8">
        <v>0</v>
      </c>
      <c r="AC209" s="8">
        <v>56382.92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45727</v>
      </c>
      <c r="B210" s="14" t="s">
        <v>612</v>
      </c>
      <c r="C210" s="9" t="s">
        <v>115</v>
      </c>
      <c r="D210" s="13" t="s">
        <v>564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5000</v>
      </c>
      <c r="V210" s="10">
        <v>4983</v>
      </c>
      <c r="W210" s="10">
        <v>17</v>
      </c>
      <c r="X210" s="10">
        <v>21150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612</v>
      </c>
      <c r="C211" s="9" t="s">
        <v>115</v>
      </c>
      <c r="D211" s="13" t="s">
        <v>264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30000</v>
      </c>
      <c r="V211" s="10">
        <v>25000</v>
      </c>
      <c r="W211" s="10">
        <v>5000</v>
      </c>
      <c r="X211" s="10">
        <v>30700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590</v>
      </c>
      <c r="C212" s="9" t="s">
        <v>115</v>
      </c>
      <c r="D212" s="13" t="s">
        <v>299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5000</v>
      </c>
      <c r="V212" s="10">
        <v>0</v>
      </c>
      <c r="W212" s="10">
        <v>5000</v>
      </c>
      <c r="X212" s="10">
        <v>5400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45727</v>
      </c>
      <c r="B213" s="14" t="s">
        <v>590</v>
      </c>
      <c r="C213" s="9" t="s">
        <v>115</v>
      </c>
      <c r="D213" s="13" t="s">
        <v>565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15000</v>
      </c>
      <c r="V213" s="10">
        <v>0</v>
      </c>
      <c r="W213" s="10">
        <v>15000</v>
      </c>
      <c r="X213" s="10">
        <v>16000</v>
      </c>
      <c r="Y213" s="10">
        <v>0</v>
      </c>
      <c r="Z213" s="9" t="s">
        <v>128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45743</v>
      </c>
      <c r="AK213" s="3">
        <v>45739</v>
      </c>
      <c r="AL213" s="3">
        <v>45733</v>
      </c>
      <c r="AM213" s="3">
        <v>45740</v>
      </c>
      <c r="AN213" s="3">
        <v>45741</v>
      </c>
      <c r="AO213" s="3">
        <v>45741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45734</v>
      </c>
      <c r="B214" s="14" t="s">
        <v>657</v>
      </c>
      <c r="C214" s="9" t="s">
        <v>115</v>
      </c>
      <c r="D214" s="13" t="s">
        <v>59</v>
      </c>
      <c r="E214" s="9">
        <v>21</v>
      </c>
      <c r="F214" s="9">
        <v>37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45743</v>
      </c>
      <c r="U214" s="11">
        <v>20000</v>
      </c>
      <c r="V214" s="10">
        <v>0</v>
      </c>
      <c r="W214" s="10">
        <v>20000</v>
      </c>
      <c r="X214" s="10">
        <v>0</v>
      </c>
      <c r="Y214" s="10">
        <v>0</v>
      </c>
      <c r="Z214" s="9" t="s">
        <v>128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122</v>
      </c>
      <c r="AH214" s="1" t="s">
        <v>164</v>
      </c>
      <c r="AI214" s="1">
        <v>2</v>
      </c>
      <c r="AJ214" s="3">
        <v>45743</v>
      </c>
      <c r="AK214" s="3">
        <v>45741</v>
      </c>
      <c r="AL214" s="3">
        <v>0</v>
      </c>
      <c r="AM214" s="3">
        <v>0</v>
      </c>
      <c r="AN214" s="3">
        <v>0</v>
      </c>
      <c r="AO214" s="3">
        <v>45742</v>
      </c>
      <c r="AP214" s="3">
        <v>45738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138</v>
      </c>
      <c r="C215" s="9" t="s">
        <v>80</v>
      </c>
      <c r="D215" s="13" t="s">
        <v>376</v>
      </c>
      <c r="E215" s="9">
        <v>21</v>
      </c>
      <c r="F215" s="9">
        <v>40</v>
      </c>
      <c r="G215" s="9" t="s">
        <v>60</v>
      </c>
      <c r="H215" s="9" t="s">
        <v>76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45736</v>
      </c>
      <c r="B216" s="14" t="s">
        <v>138</v>
      </c>
      <c r="C216" s="9" t="s">
        <v>80</v>
      </c>
      <c r="D216" s="13" t="s">
        <v>681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45747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45746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45693</v>
      </c>
      <c r="B217" s="14" t="s">
        <v>406</v>
      </c>
      <c r="C217" s="9" t="s">
        <v>111</v>
      </c>
      <c r="D217" s="13" t="s">
        <v>193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42</v>
      </c>
      <c r="O217" s="9">
        <v>40</v>
      </c>
      <c r="P217" s="10">
        <v>0.43312264343039991</v>
      </c>
      <c r="Q217" s="10">
        <v>0</v>
      </c>
      <c r="R217" s="10">
        <v>0.43312264343039991</v>
      </c>
      <c r="S217" s="9" t="s">
        <v>67</v>
      </c>
      <c r="T217" s="12">
        <v>45754</v>
      </c>
      <c r="U217" s="11">
        <v>5000</v>
      </c>
      <c r="V217" s="10">
        <v>4981</v>
      </c>
      <c r="W217" s="10">
        <v>19</v>
      </c>
      <c r="X217" s="10">
        <v>5398</v>
      </c>
      <c r="Y217" s="10">
        <v>0</v>
      </c>
      <c r="Z217" s="9" t="s">
        <v>128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45754</v>
      </c>
      <c r="AK217" s="3">
        <v>45750</v>
      </c>
      <c r="AL217" s="3">
        <v>45744</v>
      </c>
      <c r="AM217" s="3">
        <v>45751</v>
      </c>
      <c r="AN217" s="3">
        <v>45752</v>
      </c>
      <c r="AO217" s="3">
        <v>45752</v>
      </c>
      <c r="AP217" s="3">
        <v>45749</v>
      </c>
      <c r="AQ217" s="3">
        <v>45753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115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45777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128</v>
      </c>
      <c r="AA218" s="8">
        <v>43027.600000000006</v>
      </c>
      <c r="AB218" s="8">
        <v>43027.600000000006</v>
      </c>
      <c r="AC218" s="8">
        <v>0</v>
      </c>
      <c r="AD218" s="8">
        <v>43027.600000000006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208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651.31224575999988</v>
      </c>
      <c r="Q219" s="10">
        <v>0</v>
      </c>
      <c r="R219" s="10">
        <v>651.31224575999988</v>
      </c>
      <c r="S219" s="9" t="s">
        <v>114</v>
      </c>
      <c r="T219" s="12">
        <v>45777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128</v>
      </c>
      <c r="AA219" s="8">
        <v>32270.700000000004</v>
      </c>
      <c r="AB219" s="8">
        <v>32270.700000000004</v>
      </c>
      <c r="AC219" s="8">
        <v>0</v>
      </c>
      <c r="AD219" s="8">
        <v>32270.700000000004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355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114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128</v>
      </c>
      <c r="AA220" s="8">
        <v>10756.900000000001</v>
      </c>
      <c r="AB220" s="8">
        <v>10756.900000000001</v>
      </c>
      <c r="AC220" s="8">
        <v>0</v>
      </c>
      <c r="AD220" s="8">
        <v>10756.900000000001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 t="s">
        <v>146</v>
      </c>
      <c r="B221" s="14" t="s">
        <v>146</v>
      </c>
      <c r="C221" s="9" t="s">
        <v>113</v>
      </c>
      <c r="D221" s="13" t="s">
        <v>160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128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21513.800000000003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1547.1290706666666</v>
      </c>
    </row>
    <row r="222" spans="1:56" ht="28.5" customHeight="1" x14ac:dyDescent="0.45">
      <c r="A222" s="3" t="s">
        <v>146</v>
      </c>
      <c r="B222" s="14" t="s">
        <v>146</v>
      </c>
      <c r="C222" s="9" t="s">
        <v>111</v>
      </c>
      <c r="D222" s="13" t="s">
        <v>61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227.95928601599996</v>
      </c>
      <c r="Q222" s="10">
        <v>0</v>
      </c>
      <c r="R222" s="10">
        <v>227.95928601599996</v>
      </c>
      <c r="S222" s="9" t="s">
        <v>67</v>
      </c>
      <c r="T222" s="12">
        <v>45777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11595.1</v>
      </c>
      <c r="AB222" s="8">
        <v>11595.1</v>
      </c>
      <c r="AC222" s="8">
        <v>0</v>
      </c>
      <c r="AD222" s="8">
        <v>11595.1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>
        <v>45777</v>
      </c>
      <c r="AK222" s="3">
        <v>45773</v>
      </c>
      <c r="AL222" s="3">
        <v>45767</v>
      </c>
      <c r="AM222" s="3">
        <v>45774</v>
      </c>
      <c r="AN222" s="3">
        <v>45775</v>
      </c>
      <c r="AO222" s="3">
        <v>45775</v>
      </c>
      <c r="AP222" s="3">
        <v>45772</v>
      </c>
      <c r="AQ222" s="3">
        <v>45776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45631</v>
      </c>
      <c r="B223" s="14" t="s">
        <v>272</v>
      </c>
      <c r="C223" s="9" t="s">
        <v>113</v>
      </c>
      <c r="D223" s="13" t="s">
        <v>160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128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336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45628</v>
      </c>
      <c r="B224" s="14" t="s">
        <v>265</v>
      </c>
      <c r="C224" s="9" t="s">
        <v>113</v>
      </c>
      <c r="D224" s="13" t="s">
        <v>160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1759</v>
      </c>
      <c r="W224" s="10">
        <v>14241</v>
      </c>
      <c r="X224" s="10">
        <v>0</v>
      </c>
      <c r="Y224" s="10">
        <v>14953.050000000001</v>
      </c>
      <c r="Z224" s="9" t="s">
        <v>128</v>
      </c>
      <c r="AA224" s="8">
        <v>15318.901290000002</v>
      </c>
      <c r="AB224" s="8">
        <v>15318.901290000002</v>
      </c>
      <c r="AC224" s="8">
        <v>0</v>
      </c>
      <c r="AD224" s="8">
        <v>15318.901290000002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335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45631</v>
      </c>
      <c r="B225" s="14" t="s">
        <v>273</v>
      </c>
      <c r="C225" s="9" t="s">
        <v>113</v>
      </c>
      <c r="D225" s="13" t="s">
        <v>160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16000</v>
      </c>
      <c r="V225" s="10">
        <v>0</v>
      </c>
      <c r="W225" s="10">
        <v>16000</v>
      </c>
      <c r="X225" s="10">
        <v>0</v>
      </c>
      <c r="Y225" s="10">
        <v>16800</v>
      </c>
      <c r="Z225" s="9" t="s">
        <v>128</v>
      </c>
      <c r="AA225" s="8">
        <v>17211.04</v>
      </c>
      <c r="AB225" s="8">
        <v>17211.04</v>
      </c>
      <c r="AC225" s="8">
        <v>0</v>
      </c>
      <c r="AD225" s="8">
        <v>17211.04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337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405</v>
      </c>
      <c r="C226" s="9" t="s">
        <v>111</v>
      </c>
      <c r="D226" s="13" t="s">
        <v>402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406</v>
      </c>
      <c r="C227" s="9" t="s">
        <v>111</v>
      </c>
      <c r="D227" s="13" t="s">
        <v>193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>
        <v>45667</v>
      </c>
      <c r="B228" s="14" t="s">
        <v>347</v>
      </c>
      <c r="C228" s="9" t="s">
        <v>111</v>
      </c>
      <c r="D228" s="13" t="s">
        <v>341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128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113</v>
      </c>
      <c r="D229" s="13" t="s">
        <v>160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122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45548</v>
      </c>
      <c r="B230" s="14" t="s">
        <v>217</v>
      </c>
      <c r="C230" s="9" t="s">
        <v>111</v>
      </c>
      <c r="D230" s="13" t="s">
        <v>211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11036.3</v>
      </c>
      <c r="AB230" s="8">
        <v>11036.3</v>
      </c>
      <c r="AC230" s="8">
        <v>0</v>
      </c>
      <c r="AD230" s="8">
        <v>11036.3</v>
      </c>
      <c r="AE230" s="8">
        <v>0</v>
      </c>
      <c r="AF230" s="8">
        <v>0</v>
      </c>
      <c r="AG230" s="1" t="s">
        <v>126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45066</v>
      </c>
      <c r="B231" s="14" t="s">
        <v>136</v>
      </c>
      <c r="C231" s="9" t="s">
        <v>80</v>
      </c>
      <c r="D231" s="13" t="s">
        <v>135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128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123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128</v>
      </c>
      <c r="AA232" s="8">
        <v>238042.61129000003</v>
      </c>
      <c r="AB232" s="8">
        <v>216528.81129000001</v>
      </c>
      <c r="AC232" s="8">
        <v>21513.800000000003</v>
      </c>
      <c r="AD232" s="8">
        <v>216528.81129000001</v>
      </c>
      <c r="AE232" s="8">
        <v>21513.800000000003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130</v>
      </c>
      <c r="BD232" s="56">
        <v>0</v>
      </c>
    </row>
    <row r="233" spans="1:56" ht="28.5" customHeight="1" x14ac:dyDescent="0.45">
      <c r="A233" s="3">
        <v>45720</v>
      </c>
      <c r="B233" s="14" t="s">
        <v>516</v>
      </c>
      <c r="C233" s="9" t="s">
        <v>502</v>
      </c>
      <c r="D233" s="13" t="s">
        <v>503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377</v>
      </c>
      <c r="T233" s="12">
        <v>45746</v>
      </c>
      <c r="U233" s="11">
        <v>300000</v>
      </c>
      <c r="V233" s="10">
        <v>125000</v>
      </c>
      <c r="W233" s="10">
        <v>175000</v>
      </c>
      <c r="X233" s="10">
        <v>151415</v>
      </c>
      <c r="Y233" s="10">
        <v>156014.25</v>
      </c>
      <c r="Z233" s="9" t="s">
        <v>419</v>
      </c>
      <c r="AA233" s="8">
        <v>154745.85414750001</v>
      </c>
      <c r="AB233" s="8">
        <v>82648</v>
      </c>
      <c r="AC233" s="8">
        <v>72097.854147500009</v>
      </c>
      <c r="AD233" s="8">
        <v>35000</v>
      </c>
      <c r="AE233" s="8">
        <v>119745.85414750001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45746</v>
      </c>
      <c r="AK233" s="3">
        <v>45742</v>
      </c>
      <c r="AL233" s="3">
        <v>45736</v>
      </c>
      <c r="AM233" s="3">
        <v>45743</v>
      </c>
      <c r="AN233" s="3">
        <v>45744</v>
      </c>
      <c r="AO233" s="3">
        <v>45744</v>
      </c>
      <c r="AP233" s="3">
        <v>45741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422</v>
      </c>
      <c r="BD233" s="56">
        <v>7703.4153894798856</v>
      </c>
    </row>
    <row r="234" spans="1:56" ht="28.5" customHeight="1" x14ac:dyDescent="0.45">
      <c r="A234" s="3">
        <v>45720</v>
      </c>
      <c r="B234" s="14" t="s">
        <v>516</v>
      </c>
      <c r="C234" s="9" t="s">
        <v>502</v>
      </c>
      <c r="D234" s="13" t="s">
        <v>503</v>
      </c>
      <c r="E234" s="9">
        <v>22</v>
      </c>
      <c r="F234" s="9">
        <v>34</v>
      </c>
      <c r="G234" s="9" t="s">
        <v>60</v>
      </c>
      <c r="H234" s="9" t="s">
        <v>66</v>
      </c>
      <c r="I234" s="9">
        <v>115</v>
      </c>
      <c r="J234" s="9" t="s">
        <v>78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377</v>
      </c>
      <c r="T234" s="12">
        <v>45800</v>
      </c>
      <c r="U234" s="11">
        <v>3700000</v>
      </c>
      <c r="V234" s="10">
        <v>0</v>
      </c>
      <c r="W234" s="10">
        <v>3700000</v>
      </c>
      <c r="X234" s="10">
        <v>0</v>
      </c>
      <c r="Y234" s="10">
        <v>3885000</v>
      </c>
      <c r="Z234" s="9" t="s">
        <v>419</v>
      </c>
      <c r="AA234" s="8">
        <v>3669919.0000000005</v>
      </c>
      <c r="AB234" s="8">
        <v>0</v>
      </c>
      <c r="AC234" s="8">
        <v>3669919.0000000005</v>
      </c>
      <c r="AD234" s="8">
        <v>0</v>
      </c>
      <c r="AE234" s="8">
        <v>3669919.0000000005</v>
      </c>
      <c r="AF234" s="8">
        <v>0</v>
      </c>
      <c r="AG234" s="1" t="s">
        <v>123</v>
      </c>
      <c r="AH234" s="1" t="s">
        <v>68</v>
      </c>
      <c r="AI234" s="1">
        <v>4</v>
      </c>
      <c r="AJ234" s="3">
        <v>45800</v>
      </c>
      <c r="AK234" s="3">
        <v>45796</v>
      </c>
      <c r="AL234" s="3">
        <v>45790</v>
      </c>
      <c r="AM234" s="3">
        <v>45797</v>
      </c>
      <c r="AN234" s="3">
        <v>45798</v>
      </c>
      <c r="AO234" s="3">
        <v>45798</v>
      </c>
      <c r="AP234" s="3">
        <v>45795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422</v>
      </c>
      <c r="BD234" s="56">
        <v>392118.61208666681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21.6</v>
      </c>
      <c r="F235" s="9">
        <v>34</v>
      </c>
      <c r="G235" s="9">
        <v>0</v>
      </c>
      <c r="H235" s="9">
        <v>0</v>
      </c>
      <c r="I235" s="9">
        <v>97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419</v>
      </c>
      <c r="AA235" s="8">
        <v>3824664.8541475004</v>
      </c>
      <c r="AB235" s="8">
        <v>82648</v>
      </c>
      <c r="AC235" s="8">
        <v>3742016.8541475004</v>
      </c>
      <c r="AD235" s="8">
        <v>35000</v>
      </c>
      <c r="AE235" s="8">
        <v>3789664.8541475004</v>
      </c>
      <c r="AF235" s="8" t="s">
        <v>58</v>
      </c>
      <c r="AG235" s="1" t="s">
        <v>61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422</v>
      </c>
      <c r="BD235" s="56">
        <v>0</v>
      </c>
    </row>
    <row r="236" spans="1:56" ht="28.5" customHeight="1" x14ac:dyDescent="0.45">
      <c r="A236" s="3">
        <v>45706</v>
      </c>
      <c r="B236" s="14" t="s">
        <v>532</v>
      </c>
      <c r="C236" s="9" t="s">
        <v>282</v>
      </c>
      <c r="D236" s="13" t="s">
        <v>283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5518.15</v>
      </c>
      <c r="AE236" s="8">
        <v>0</v>
      </c>
      <c r="AF236" s="8" t="s">
        <v>236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445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45723</v>
      </c>
      <c r="B237" s="14" t="s">
        <v>545</v>
      </c>
      <c r="C237" s="9" t="s">
        <v>282</v>
      </c>
      <c r="D237" s="13" t="s">
        <v>274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45747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84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 t="s">
        <v>236</v>
      </c>
      <c r="AG237" s="1" t="s">
        <v>61</v>
      </c>
      <c r="AH237" s="1" t="s">
        <v>68</v>
      </c>
      <c r="AI237" s="1">
        <v>4</v>
      </c>
      <c r="AJ237" s="3">
        <v>45747</v>
      </c>
      <c r="AK237" s="3">
        <v>45743</v>
      </c>
      <c r="AL237" s="3">
        <v>45737</v>
      </c>
      <c r="AM237" s="3">
        <v>45744</v>
      </c>
      <c r="AN237" s="3">
        <v>45745</v>
      </c>
      <c r="AO237" s="3">
        <v>45745</v>
      </c>
      <c r="AP237" s="3">
        <v>45742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325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70000</v>
      </c>
      <c r="V238" s="10">
        <v>0</v>
      </c>
      <c r="W238" s="10">
        <v>70000</v>
      </c>
      <c r="X238" s="10">
        <v>0</v>
      </c>
      <c r="Y238" s="10">
        <v>73500</v>
      </c>
      <c r="Z238" s="9" t="s">
        <v>84</v>
      </c>
      <c r="AA238" s="8">
        <v>69430.899999999994</v>
      </c>
      <c r="AB238" s="8">
        <v>3030</v>
      </c>
      <c r="AC238" s="8">
        <v>66400.899999999994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4963.4672749999982</v>
      </c>
    </row>
    <row r="239" spans="1:56" ht="28.5" customHeight="1" x14ac:dyDescent="0.45">
      <c r="A239" s="3" t="s">
        <v>146</v>
      </c>
      <c r="B239" s="14" t="s">
        <v>146</v>
      </c>
      <c r="C239" s="9" t="s">
        <v>349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195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282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110223.29999999999</v>
      </c>
      <c r="AB242" s="8">
        <v>14066.3</v>
      </c>
      <c r="AC242" s="8">
        <v>96156.999999999985</v>
      </c>
      <c r="AD242" s="8">
        <v>5518.15</v>
      </c>
      <c r="AE242" s="8">
        <v>25355.550000000003</v>
      </c>
      <c r="AF242" s="8" t="s">
        <v>58</v>
      </c>
      <c r="AG242" s="1" t="s">
        <v>123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641</v>
      </c>
      <c r="C243" s="9" t="s">
        <v>642</v>
      </c>
      <c r="D243" s="13" t="s">
        <v>643</v>
      </c>
      <c r="E243" s="9">
        <v>23</v>
      </c>
      <c r="F243" s="9">
        <v>34</v>
      </c>
      <c r="G243" s="9" t="s">
        <v>200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45750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202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123</v>
      </c>
      <c r="AH243" s="1" t="s">
        <v>74</v>
      </c>
      <c r="AI243" s="1">
        <v>2</v>
      </c>
      <c r="AJ243" s="3">
        <v>45750</v>
      </c>
      <c r="AK243" s="3">
        <v>0</v>
      </c>
      <c r="AL243" s="3">
        <v>45741</v>
      </c>
      <c r="AM243" s="3">
        <v>45748</v>
      </c>
      <c r="AN243" s="3">
        <v>45749</v>
      </c>
      <c r="AO243" s="3">
        <v>45749</v>
      </c>
      <c r="AP243" s="3">
        <v>45745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201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200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202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201</v>
      </c>
      <c r="BD244" s="56">
        <v>0</v>
      </c>
    </row>
    <row r="245" spans="1:56" ht="28.5" customHeight="1" x14ac:dyDescent="0.45">
      <c r="A245" s="3">
        <v>45729</v>
      </c>
      <c r="B245" s="14" t="s">
        <v>637</v>
      </c>
      <c r="C245" s="9" t="s">
        <v>266</v>
      </c>
      <c r="D245" s="13" t="s">
        <v>194</v>
      </c>
      <c r="E245" s="9">
        <v>23</v>
      </c>
      <c r="F245" s="9">
        <v>34</v>
      </c>
      <c r="G245" s="9" t="s">
        <v>583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584</v>
      </c>
      <c r="AA245" s="8">
        <v>4959.3500000000004</v>
      </c>
      <c r="AB245" s="8">
        <v>4959.3500000000004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201</v>
      </c>
      <c r="BD245" s="56">
        <v>0</v>
      </c>
    </row>
    <row r="246" spans="1:56" ht="28.5" customHeight="1" x14ac:dyDescent="0.45">
      <c r="A246" s="3">
        <v>45729</v>
      </c>
      <c r="B246" s="14" t="s">
        <v>637</v>
      </c>
      <c r="C246" s="9" t="s">
        <v>266</v>
      </c>
      <c r="D246" s="13" t="s">
        <v>585</v>
      </c>
      <c r="E246" s="9">
        <v>23</v>
      </c>
      <c r="F246" s="9">
        <v>34</v>
      </c>
      <c r="G246" s="9" t="s">
        <v>583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584</v>
      </c>
      <c r="AA246" s="8">
        <v>4959.3500000000004</v>
      </c>
      <c r="AB246" s="8">
        <v>2451</v>
      </c>
      <c r="AC246" s="8">
        <v>2508.3500000000004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201</v>
      </c>
      <c r="BD246" s="56">
        <v>202.41827088888891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583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584</v>
      </c>
      <c r="AA247" s="8">
        <v>9918.7000000000007</v>
      </c>
      <c r="AB247" s="8">
        <v>7410.35</v>
      </c>
      <c r="AC247" s="8">
        <v>2508.3500000000004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201</v>
      </c>
      <c r="BD247" s="56">
        <v>0</v>
      </c>
    </row>
    <row r="248" spans="1:56" ht="28.5" customHeight="1" x14ac:dyDescent="0.45">
      <c r="A248" s="3">
        <v>45729</v>
      </c>
      <c r="B248" s="14" t="s">
        <v>587</v>
      </c>
      <c r="C248" s="9" t="s">
        <v>588</v>
      </c>
      <c r="D248" s="13" t="s">
        <v>589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314</v>
      </c>
      <c r="AA248" s="8">
        <v>4959.3500000000004</v>
      </c>
      <c r="AB248" s="8">
        <v>4959.3500000000004</v>
      </c>
      <c r="AC248" s="8">
        <v>0</v>
      </c>
      <c r="AD248" s="8">
        <v>4959.3500000000004</v>
      </c>
      <c r="AE248" s="8">
        <v>0</v>
      </c>
      <c r="AF248" s="8" t="s">
        <v>356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590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254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314</v>
      </c>
      <c r="AA249" s="8">
        <v>12682.720380000002</v>
      </c>
      <c r="AB249" s="8">
        <v>6917</v>
      </c>
      <c r="AC249" s="8">
        <v>5765.7203800000025</v>
      </c>
      <c r="AD249" s="8">
        <v>4692</v>
      </c>
      <c r="AE249" s="8">
        <v>7990.7203800000025</v>
      </c>
      <c r="AF249" s="8" t="s">
        <v>320</v>
      </c>
      <c r="AG249" s="1" t="s">
        <v>122</v>
      </c>
      <c r="AH249" s="1" t="s">
        <v>164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508.34434683666689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314</v>
      </c>
      <c r="AA250" s="8">
        <v>17642.070380000005</v>
      </c>
      <c r="AB250" s="8">
        <v>11876.35</v>
      </c>
      <c r="AC250" s="8">
        <v>5765.7203800000025</v>
      </c>
      <c r="AD250" s="8">
        <v>9651.35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315</v>
      </c>
      <c r="BD250" s="56">
        <v>0</v>
      </c>
    </row>
    <row r="251" spans="1:56" ht="28.5" customHeight="1" x14ac:dyDescent="0.45">
      <c r="A251" s="3">
        <v>45601</v>
      </c>
      <c r="B251" s="14" t="s">
        <v>242</v>
      </c>
      <c r="C251" s="9" t="s">
        <v>94</v>
      </c>
      <c r="D251" s="13" t="s">
        <v>158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407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408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491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242</v>
      </c>
      <c r="C252" s="9" t="s">
        <v>94</v>
      </c>
      <c r="D252" s="13" t="s">
        <v>158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407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408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491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242</v>
      </c>
      <c r="C253" s="9" t="s">
        <v>94</v>
      </c>
      <c r="D253" s="13" t="s">
        <v>158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408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242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407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242</v>
      </c>
      <c r="C255" s="9" t="s">
        <v>94</v>
      </c>
      <c r="D255" s="13" t="s">
        <v>158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408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242</v>
      </c>
      <c r="C256" s="9" t="s">
        <v>94</v>
      </c>
      <c r="D256" s="13" t="s">
        <v>158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408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242</v>
      </c>
      <c r="C257" s="9" t="s">
        <v>94</v>
      </c>
      <c r="D257" s="13" t="s">
        <v>158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407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420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242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150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45777</v>
      </c>
      <c r="U260" s="11">
        <v>10000</v>
      </c>
      <c r="V260" s="10">
        <v>0</v>
      </c>
      <c r="W260" s="10">
        <v>10000</v>
      </c>
      <c r="X260" s="10">
        <v>0</v>
      </c>
      <c r="Y260" s="10">
        <v>0</v>
      </c>
      <c r="Z260" s="9" t="s">
        <v>85</v>
      </c>
      <c r="AA260" s="8">
        <v>11315.7</v>
      </c>
      <c r="AB260" s="8">
        <v>0</v>
      </c>
      <c r="AC260" s="8">
        <v>11315.7</v>
      </c>
      <c r="AD260" s="8">
        <v>0</v>
      </c>
      <c r="AE260" s="8">
        <v>0</v>
      </c>
      <c r="AF260" s="8">
        <v>0</v>
      </c>
      <c r="AG260" s="1" t="s">
        <v>122</v>
      </c>
      <c r="AH260" s="1" t="s">
        <v>77</v>
      </c>
      <c r="AI260" s="1">
        <v>1</v>
      </c>
      <c r="AJ260" s="3">
        <v>45777</v>
      </c>
      <c r="AK260" s="3">
        <v>0</v>
      </c>
      <c r="AL260" s="3">
        <v>0</v>
      </c>
      <c r="AM260" s="3">
        <v>0</v>
      </c>
      <c r="AN260" s="3">
        <v>0</v>
      </c>
      <c r="AO260" s="3">
        <v>45776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913.67990999999995</v>
      </c>
    </row>
    <row r="261" spans="1:56" ht="28.5" customHeight="1" x14ac:dyDescent="0.45">
      <c r="A261" s="3" t="s">
        <v>146</v>
      </c>
      <c r="B261" s="14" t="s">
        <v>146</v>
      </c>
      <c r="C261" s="9" t="s">
        <v>153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40000</v>
      </c>
      <c r="V261" s="10">
        <v>0</v>
      </c>
      <c r="W261" s="10">
        <v>40000</v>
      </c>
      <c r="X261" s="10">
        <v>0</v>
      </c>
      <c r="Y261" s="10">
        <v>0</v>
      </c>
      <c r="Z261" s="9" t="s">
        <v>85</v>
      </c>
      <c r="AA261" s="8">
        <v>48615.600000000006</v>
      </c>
      <c r="AB261" s="8">
        <v>0</v>
      </c>
      <c r="AC261" s="8">
        <v>48615.600000000006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 t="s">
        <v>63</v>
      </c>
      <c r="AK261" s="3">
        <v>0</v>
      </c>
      <c r="AL261" s="3">
        <v>0</v>
      </c>
      <c r="AM261" s="3">
        <v>0</v>
      </c>
      <c r="AN261" s="3">
        <v>0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3925.4396133333335</v>
      </c>
    </row>
    <row r="262" spans="1:56" ht="28.5" customHeight="1" x14ac:dyDescent="0.45">
      <c r="A262" s="3" t="s">
        <v>146</v>
      </c>
      <c r="B262" s="14" t="s">
        <v>146</v>
      </c>
      <c r="C262" s="9" t="s">
        <v>207</v>
      </c>
      <c r="D262" s="13" t="s">
        <v>61</v>
      </c>
      <c r="E262" s="9">
        <v>26</v>
      </c>
      <c r="F262" s="9">
        <v>41</v>
      </c>
      <c r="G262" s="9" t="s">
        <v>60</v>
      </c>
      <c r="H262" s="9">
        <v>0</v>
      </c>
      <c r="I262" s="9">
        <v>97</v>
      </c>
      <c r="J262" s="9" t="s">
        <v>57</v>
      </c>
      <c r="K262" s="9">
        <v>5</v>
      </c>
      <c r="L262" s="9" t="s">
        <v>92</v>
      </c>
      <c r="M262" s="10">
        <v>27</v>
      </c>
      <c r="N262" s="9">
        <v>43</v>
      </c>
      <c r="O262" s="9">
        <v>40</v>
      </c>
      <c r="P262" s="10">
        <v>286.42936262399996</v>
      </c>
      <c r="Q262" s="10">
        <v>0</v>
      </c>
      <c r="R262" s="10">
        <v>286.42936262399996</v>
      </c>
      <c r="S262" s="9" t="s">
        <v>220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85</v>
      </c>
      <c r="AA262" s="8">
        <v>11874.499999999998</v>
      </c>
      <c r="AB262" s="8">
        <v>0</v>
      </c>
      <c r="AC262" s="8">
        <v>11874.499999999998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958.79990555555537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 t="s">
        <v>60</v>
      </c>
      <c r="H263" s="9">
        <v>0</v>
      </c>
      <c r="I263" s="9">
        <v>102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85</v>
      </c>
      <c r="AA263" s="8">
        <v>71805.8</v>
      </c>
      <c r="AB263" s="8">
        <v>0</v>
      </c>
      <c r="AC263" s="8">
        <v>71805.8</v>
      </c>
      <c r="AD263" s="8">
        <v>0</v>
      </c>
      <c r="AE263" s="8">
        <v>0</v>
      </c>
      <c r="AF263" s="8" t="s">
        <v>58</v>
      </c>
      <c r="AG263" s="1" t="s">
        <v>122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45733</v>
      </c>
      <c r="B264" s="14" t="s">
        <v>645</v>
      </c>
      <c r="C264" s="9" t="s">
        <v>229</v>
      </c>
      <c r="D264" s="13" t="s">
        <v>569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140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214</v>
      </c>
      <c r="T264" s="12">
        <v>45744</v>
      </c>
      <c r="U264" s="11">
        <v>12500</v>
      </c>
      <c r="V264" s="10">
        <v>1150</v>
      </c>
      <c r="W264" s="10">
        <v>11350</v>
      </c>
      <c r="X264" s="10">
        <v>0</v>
      </c>
      <c r="Y264" s="10">
        <v>11917.5</v>
      </c>
      <c r="Z264" s="9" t="s">
        <v>166</v>
      </c>
      <c r="AA264" s="8">
        <v>14111.7955</v>
      </c>
      <c r="AB264" s="8">
        <v>6010</v>
      </c>
      <c r="AC264" s="8">
        <v>8101.7955000000002</v>
      </c>
      <c r="AD264" s="8">
        <v>0</v>
      </c>
      <c r="AE264" s="8">
        <v>14111.7955</v>
      </c>
      <c r="AF264" s="8">
        <v>0</v>
      </c>
      <c r="AG264" s="1" t="s">
        <v>122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727.90131569999994</v>
      </c>
    </row>
    <row r="265" spans="1:56" ht="28.5" customHeight="1" x14ac:dyDescent="0.45">
      <c r="A265" s="3">
        <v>45733</v>
      </c>
      <c r="B265" s="14" t="s">
        <v>645</v>
      </c>
      <c r="C265" s="9" t="s">
        <v>229</v>
      </c>
      <c r="D265" s="13" t="s">
        <v>569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214</v>
      </c>
      <c r="T265" s="12">
        <v>45751</v>
      </c>
      <c r="U265" s="11">
        <v>12500</v>
      </c>
      <c r="V265" s="10">
        <v>0</v>
      </c>
      <c r="W265" s="10">
        <v>12500</v>
      </c>
      <c r="X265" s="10">
        <v>0</v>
      </c>
      <c r="Y265" s="10">
        <v>13125</v>
      </c>
      <c r="Z265" s="9" t="s">
        <v>166</v>
      </c>
      <c r="AA265" s="8">
        <v>15541.625</v>
      </c>
      <c r="AB265" s="8">
        <v>0</v>
      </c>
      <c r="AC265" s="8">
        <v>15541.625</v>
      </c>
      <c r="AD265" s="8">
        <v>0</v>
      </c>
      <c r="AE265" s="8">
        <v>15541.625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45751</v>
      </c>
      <c r="AK265" s="3">
        <v>45747</v>
      </c>
      <c r="AL265" s="3">
        <v>45741</v>
      </c>
      <c r="AM265" s="3">
        <v>45748</v>
      </c>
      <c r="AN265" s="3">
        <v>45749</v>
      </c>
      <c r="AO265" s="3">
        <v>45749</v>
      </c>
      <c r="AP265" s="3">
        <v>45746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1396.3286638888887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>
        <v>0</v>
      </c>
      <c r="H266" s="9">
        <v>0</v>
      </c>
      <c r="I266" s="9">
        <v>100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166</v>
      </c>
      <c r="AA266" s="8">
        <v>29653.4205</v>
      </c>
      <c r="AB266" s="8">
        <v>6010</v>
      </c>
      <c r="AC266" s="8">
        <v>23643.4205</v>
      </c>
      <c r="AD266" s="8">
        <v>0</v>
      </c>
      <c r="AE266" s="8">
        <v>29653.4205</v>
      </c>
      <c r="AF266" s="8" t="s">
        <v>58</v>
      </c>
      <c r="AG266" s="1" t="s">
        <v>125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0</v>
      </c>
    </row>
    <row r="267" spans="1:56" ht="28.5" customHeight="1" x14ac:dyDescent="0.45">
      <c r="A267" s="3" t="s">
        <v>146</v>
      </c>
      <c r="B267" s="14" t="s">
        <v>146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257</v>
      </c>
      <c r="AA267" s="8">
        <v>12433.3</v>
      </c>
      <c r="AB267" s="8">
        <v>8278</v>
      </c>
      <c r="AC267" s="8">
        <v>4155.2999999999993</v>
      </c>
      <c r="AD267" s="8">
        <v>0</v>
      </c>
      <c r="AE267" s="8">
        <v>0</v>
      </c>
      <c r="AF267" s="8">
        <v>0</v>
      </c>
      <c r="AG267" s="1" t="s">
        <v>123</v>
      </c>
      <c r="AH267" s="1" t="s">
        <v>77</v>
      </c>
      <c r="AI267" s="1">
        <v>1</v>
      </c>
      <c r="AJ267" s="3">
        <v>45777</v>
      </c>
      <c r="AK267" s="3">
        <v>0</v>
      </c>
      <c r="AL267" s="3">
        <v>0</v>
      </c>
      <c r="AM267" s="3">
        <v>0</v>
      </c>
      <c r="AN267" s="3">
        <v>0</v>
      </c>
      <c r="AO267" s="3">
        <v>45776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412.94448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257</v>
      </c>
      <c r="AA268" s="8">
        <v>24866.6</v>
      </c>
      <c r="AB268" s="8">
        <v>0</v>
      </c>
      <c r="AC268" s="8">
        <v>24866.6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2471.1874488888889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26</v>
      </c>
      <c r="F269" s="9">
        <v>43</v>
      </c>
      <c r="G269" s="9">
        <v>0</v>
      </c>
      <c r="H269" s="9">
        <v>0</v>
      </c>
      <c r="I269" s="9">
        <v>116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257</v>
      </c>
      <c r="AA269" s="8">
        <v>37299.899999999994</v>
      </c>
      <c r="AB269" s="8">
        <v>8278</v>
      </c>
      <c r="AC269" s="8">
        <v>29021.899999999998</v>
      </c>
      <c r="AD269" s="8">
        <v>0</v>
      </c>
      <c r="AE269" s="8">
        <v>0</v>
      </c>
      <c r="AF269" s="8" t="s">
        <v>58</v>
      </c>
      <c r="AG269" s="1" t="s">
        <v>125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258</v>
      </c>
      <c r="BD269" s="56">
        <v>0</v>
      </c>
    </row>
    <row r="270" spans="1:56" ht="28.5" customHeight="1" x14ac:dyDescent="0.45">
      <c r="A270" s="3">
        <v>45723</v>
      </c>
      <c r="B270" s="14" t="s">
        <v>548</v>
      </c>
      <c r="C270" s="9" t="s">
        <v>113</v>
      </c>
      <c r="D270" s="13" t="s">
        <v>160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45741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32425</v>
      </c>
      <c r="AC270" s="8">
        <v>4874.8999999999942</v>
      </c>
      <c r="AD270" s="8">
        <v>0</v>
      </c>
      <c r="AE270" s="8">
        <v>37299.899999999994</v>
      </c>
      <c r="AF270" s="8" t="s">
        <v>320</v>
      </c>
      <c r="AG270" s="1" t="s">
        <v>125</v>
      </c>
      <c r="AH270" s="1" t="s">
        <v>68</v>
      </c>
      <c r="AI270" s="1">
        <v>4</v>
      </c>
      <c r="AJ270" s="3">
        <v>45741</v>
      </c>
      <c r="AK270" s="3">
        <v>45737</v>
      </c>
      <c r="AL270" s="3">
        <v>45731</v>
      </c>
      <c r="AM270" s="3">
        <v>45738</v>
      </c>
      <c r="AN270" s="3">
        <v>45739</v>
      </c>
      <c r="AO270" s="3">
        <v>45739</v>
      </c>
      <c r="AP270" s="3">
        <v>45736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502.76468666666608</v>
      </c>
    </row>
    <row r="271" spans="1:56" ht="28.5" customHeight="1" x14ac:dyDescent="0.45">
      <c r="A271" s="3">
        <v>45731</v>
      </c>
      <c r="B271" s="14" t="s">
        <v>639</v>
      </c>
      <c r="C271" s="9" t="s">
        <v>113</v>
      </c>
      <c r="D271" s="13" t="s">
        <v>303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45744</v>
      </c>
      <c r="U271" s="11">
        <v>10000</v>
      </c>
      <c r="V271" s="10">
        <v>947</v>
      </c>
      <c r="W271" s="10">
        <v>9053</v>
      </c>
      <c r="X271" s="10">
        <v>0</v>
      </c>
      <c r="Y271" s="10">
        <v>9505.65</v>
      </c>
      <c r="Z271" s="9" t="s">
        <v>89</v>
      </c>
      <c r="AA271" s="8">
        <v>11255.866489999999</v>
      </c>
      <c r="AB271" s="8">
        <v>0</v>
      </c>
      <c r="AC271" s="8">
        <v>11255.866489999999</v>
      </c>
      <c r="AD271" s="8">
        <v>0</v>
      </c>
      <c r="AE271" s="8">
        <v>11255.866489999999</v>
      </c>
      <c r="AF271" s="8" t="s">
        <v>320</v>
      </c>
      <c r="AG271" s="1" t="s">
        <v>123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1160.8550306686666</v>
      </c>
    </row>
    <row r="272" spans="1:56" ht="28.5" customHeight="1" x14ac:dyDescent="0.45">
      <c r="A272" s="3">
        <v>45731</v>
      </c>
      <c r="B272" s="14" t="s">
        <v>660</v>
      </c>
      <c r="C272" s="9" t="s">
        <v>113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0</v>
      </c>
      <c r="W272" s="10">
        <v>10000</v>
      </c>
      <c r="X272" s="10">
        <v>0</v>
      </c>
      <c r="Y272" s="10">
        <v>0</v>
      </c>
      <c r="Z272" s="9" t="s">
        <v>89</v>
      </c>
      <c r="AA272" s="8">
        <v>12433.3</v>
      </c>
      <c r="AB272" s="8">
        <v>0</v>
      </c>
      <c r="AC272" s="8">
        <v>12433.3</v>
      </c>
      <c r="AD272" s="8">
        <v>0</v>
      </c>
      <c r="AE272" s="8">
        <v>12433.3</v>
      </c>
      <c r="AF272" s="8" t="s">
        <v>302</v>
      </c>
      <c r="AG272" s="1" t="s">
        <v>123</v>
      </c>
      <c r="AH272" s="1" t="s">
        <v>164</v>
      </c>
      <c r="AI272" s="1">
        <v>2</v>
      </c>
      <c r="AJ272" s="3">
        <v>45744</v>
      </c>
      <c r="AK272" s="3">
        <v>45742</v>
      </c>
      <c r="AL272" s="3">
        <v>0</v>
      </c>
      <c r="AM272" s="3">
        <v>0</v>
      </c>
      <c r="AN272" s="3">
        <v>0</v>
      </c>
      <c r="AO272" s="3">
        <v>45743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492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1282.2876733333333</v>
      </c>
    </row>
    <row r="273" spans="1:56" ht="28.5" customHeight="1" x14ac:dyDescent="0.45">
      <c r="A273" s="3">
        <v>45731</v>
      </c>
      <c r="B273" s="14" t="s">
        <v>660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45747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89</v>
      </c>
      <c r="AA273" s="8">
        <v>24866.6</v>
      </c>
      <c r="AB273" s="8">
        <v>0</v>
      </c>
      <c r="AC273" s="8">
        <v>24866.6</v>
      </c>
      <c r="AD273" s="8">
        <v>0</v>
      </c>
      <c r="AE273" s="8">
        <v>24866.6</v>
      </c>
      <c r="AF273" s="8" t="s">
        <v>302</v>
      </c>
      <c r="AG273" s="1" t="s">
        <v>123</v>
      </c>
      <c r="AH273" s="1" t="s">
        <v>164</v>
      </c>
      <c r="AI273" s="1">
        <v>2</v>
      </c>
      <c r="AJ273" s="3">
        <v>45747</v>
      </c>
      <c r="AK273" s="3">
        <v>45745</v>
      </c>
      <c r="AL273" s="3">
        <v>0</v>
      </c>
      <c r="AM273" s="3">
        <v>0</v>
      </c>
      <c r="AN273" s="3">
        <v>0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492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2564.5753466666665</v>
      </c>
    </row>
    <row r="274" spans="1:56" ht="28.5" customHeight="1" x14ac:dyDescent="0.45">
      <c r="A274" s="3">
        <v>45723</v>
      </c>
      <c r="B274" s="14" t="s">
        <v>549</v>
      </c>
      <c r="C274" s="9" t="s">
        <v>113</v>
      </c>
      <c r="D274" s="13" t="s">
        <v>160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45754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89</v>
      </c>
      <c r="AA274" s="8">
        <v>37299.899999999994</v>
      </c>
      <c r="AB274" s="8">
        <v>0</v>
      </c>
      <c r="AC274" s="8">
        <v>37299.899999999994</v>
      </c>
      <c r="AD274" s="8">
        <v>0</v>
      </c>
      <c r="AE274" s="8">
        <v>37299.899999999994</v>
      </c>
      <c r="AF274" s="8" t="s">
        <v>320</v>
      </c>
      <c r="AG274" s="1" t="s">
        <v>61</v>
      </c>
      <c r="AH274" s="1" t="s">
        <v>68</v>
      </c>
      <c r="AI274" s="1">
        <v>4</v>
      </c>
      <c r="AJ274" s="3">
        <v>45754</v>
      </c>
      <c r="AK274" s="3">
        <v>45750</v>
      </c>
      <c r="AL274" s="3">
        <v>45744</v>
      </c>
      <c r="AM274" s="3">
        <v>45751</v>
      </c>
      <c r="AN274" s="3">
        <v>45752</v>
      </c>
      <c r="AO274" s="3">
        <v>45752</v>
      </c>
      <c r="AP274" s="3">
        <v>45749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3846.8630200000002</v>
      </c>
    </row>
    <row r="275" spans="1:56" ht="28.5" customHeight="1" x14ac:dyDescent="0.45">
      <c r="A275" s="3">
        <v>45723</v>
      </c>
      <c r="B275" s="14" t="s">
        <v>550</v>
      </c>
      <c r="C275" s="9" t="s">
        <v>113</v>
      </c>
      <c r="D275" s="13" t="s">
        <v>160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45757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320</v>
      </c>
      <c r="AG275" s="1" t="s">
        <v>122</v>
      </c>
      <c r="AH275" s="1" t="s">
        <v>68</v>
      </c>
      <c r="AI275" s="1">
        <v>4</v>
      </c>
      <c r="AJ275" s="3">
        <v>45757</v>
      </c>
      <c r="AK275" s="3">
        <v>45753</v>
      </c>
      <c r="AL275" s="3">
        <v>45747</v>
      </c>
      <c r="AM275" s="3">
        <v>45754</v>
      </c>
      <c r="AN275" s="3">
        <v>45755</v>
      </c>
      <c r="AO275" s="3">
        <v>45755</v>
      </c>
      <c r="AP275" s="3">
        <v>45752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551</v>
      </c>
      <c r="C276" s="9" t="s">
        <v>113</v>
      </c>
      <c r="D276" s="13" t="s">
        <v>160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45772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320</v>
      </c>
      <c r="AG276" s="1" t="s">
        <v>122</v>
      </c>
      <c r="AH276" s="1" t="s">
        <v>68</v>
      </c>
      <c r="AI276" s="1">
        <v>4</v>
      </c>
      <c r="AJ276" s="3">
        <v>45772</v>
      </c>
      <c r="AK276" s="3">
        <v>45768</v>
      </c>
      <c r="AL276" s="3">
        <v>45762</v>
      </c>
      <c r="AM276" s="3">
        <v>45769</v>
      </c>
      <c r="AN276" s="3">
        <v>45770</v>
      </c>
      <c r="AO276" s="3">
        <v>45770</v>
      </c>
      <c r="AP276" s="3">
        <v>45767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 t="s">
        <v>146</v>
      </c>
      <c r="B277" s="14" t="s">
        <v>146</v>
      </c>
      <c r="C277" s="9" t="s">
        <v>113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89</v>
      </c>
      <c r="AA277" s="8">
        <v>24866.6</v>
      </c>
      <c r="AB277" s="8">
        <v>0</v>
      </c>
      <c r="AC277" s="8">
        <v>24866.6</v>
      </c>
      <c r="AD277" s="8">
        <v>0</v>
      </c>
      <c r="AE277" s="8">
        <v>24866.6</v>
      </c>
      <c r="AF277" s="8" t="s">
        <v>320</v>
      </c>
      <c r="AG277" s="1" t="s">
        <v>123</v>
      </c>
      <c r="AH277" s="1" t="s">
        <v>68</v>
      </c>
      <c r="AI277" s="1">
        <v>4</v>
      </c>
      <c r="AJ277" s="3">
        <v>45777</v>
      </c>
      <c r="AK277" s="3">
        <v>45773</v>
      </c>
      <c r="AL277" s="3">
        <v>45767</v>
      </c>
      <c r="AM277" s="3">
        <v>45774</v>
      </c>
      <c r="AN277" s="3">
        <v>45775</v>
      </c>
      <c r="AO277" s="3">
        <v>45775</v>
      </c>
      <c r="AP277" s="3">
        <v>45772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2564.5753466666665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222621.96648999999</v>
      </c>
      <c r="AB278" s="8">
        <v>32425</v>
      </c>
      <c r="AC278" s="8">
        <v>190196.96648999999</v>
      </c>
      <c r="AD278" s="8">
        <v>0</v>
      </c>
      <c r="AE278" s="8">
        <v>222621.96648999999</v>
      </c>
      <c r="AF278" s="8" t="s">
        <v>58</v>
      </c>
      <c r="AG278" s="1" t="s">
        <v>125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0</v>
      </c>
    </row>
    <row r="279" spans="1:56" ht="28.5" customHeight="1" x14ac:dyDescent="0.45">
      <c r="A279" s="3">
        <v>45719</v>
      </c>
      <c r="B279" s="14" t="s">
        <v>517</v>
      </c>
      <c r="C279" s="9" t="s">
        <v>167</v>
      </c>
      <c r="D279" s="13" t="s">
        <v>168</v>
      </c>
      <c r="E279" s="9">
        <v>28</v>
      </c>
      <c r="F279" s="9">
        <v>41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45745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137</v>
      </c>
      <c r="AA279" s="8">
        <v>59372.5</v>
      </c>
      <c r="AB279" s="8">
        <v>59372.5</v>
      </c>
      <c r="AC279" s="8">
        <v>0</v>
      </c>
      <c r="AD279" s="8">
        <v>0</v>
      </c>
      <c r="AE279" s="8">
        <v>0</v>
      </c>
      <c r="AF279" s="8">
        <v>0</v>
      </c>
      <c r="AG279" s="1" t="s">
        <v>122</v>
      </c>
      <c r="AH279" s="1" t="s">
        <v>169</v>
      </c>
      <c r="AI279" s="1">
        <v>2</v>
      </c>
      <c r="AJ279" s="3">
        <v>45745</v>
      </c>
      <c r="AK279" s="3">
        <v>0</v>
      </c>
      <c r="AL279" s="3">
        <v>45736</v>
      </c>
      <c r="AM279" s="3">
        <v>45743</v>
      </c>
      <c r="AN279" s="3">
        <v>0</v>
      </c>
      <c r="AO279" s="3">
        <v>45744</v>
      </c>
      <c r="AP279" s="3">
        <v>45740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107</v>
      </c>
      <c r="BD279" s="56">
        <v>0</v>
      </c>
    </row>
    <row r="280" spans="1:56" ht="28.5" customHeight="1" x14ac:dyDescent="0.45">
      <c r="A280" s="3" t="s">
        <v>146</v>
      </c>
      <c r="B280" s="14" t="s">
        <v>146</v>
      </c>
      <c r="C280" s="9" t="s">
        <v>113</v>
      </c>
      <c r="D280" s="13" t="s">
        <v>59</v>
      </c>
      <c r="E280" s="9">
        <v>28</v>
      </c>
      <c r="F280" s="9">
        <v>47</v>
      </c>
      <c r="G280" s="9" t="s">
        <v>60</v>
      </c>
      <c r="H280" s="9" t="s">
        <v>66</v>
      </c>
      <c r="I280" s="9">
        <v>180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114</v>
      </c>
      <c r="T280" s="12">
        <v>45777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137</v>
      </c>
      <c r="AA280" s="8">
        <v>27101.800000000003</v>
      </c>
      <c r="AB280" s="8">
        <v>10611</v>
      </c>
      <c r="AC280" s="8">
        <v>16490.800000000003</v>
      </c>
      <c r="AD280" s="8">
        <v>0</v>
      </c>
      <c r="AE280" s="8">
        <v>27101.800000000003</v>
      </c>
      <c r="AF280" s="8">
        <v>0</v>
      </c>
      <c r="AG280" s="1" t="s">
        <v>122</v>
      </c>
      <c r="AH280" s="1" t="s">
        <v>77</v>
      </c>
      <c r="AI280" s="1">
        <v>1</v>
      </c>
      <c r="AJ280" s="3">
        <v>45777</v>
      </c>
      <c r="AK280" s="3">
        <v>0</v>
      </c>
      <c r="AL280" s="3">
        <v>0</v>
      </c>
      <c r="AM280" s="3">
        <v>0</v>
      </c>
      <c r="AN280" s="3">
        <v>0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1853.3826888888893</v>
      </c>
    </row>
    <row r="281" spans="1:56" ht="28.5" customHeight="1" x14ac:dyDescent="0.45">
      <c r="A281" s="3" t="s">
        <v>146</v>
      </c>
      <c r="B281" s="14" t="s">
        <v>146</v>
      </c>
      <c r="C281" s="9" t="s">
        <v>167</v>
      </c>
      <c r="D281" s="13" t="s">
        <v>168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45777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137</v>
      </c>
      <c r="AA281" s="8">
        <v>59372.5</v>
      </c>
      <c r="AB281" s="8">
        <v>0</v>
      </c>
      <c r="AC281" s="8">
        <v>59372.5</v>
      </c>
      <c r="AD281" s="8">
        <v>0</v>
      </c>
      <c r="AE281" s="8">
        <v>0</v>
      </c>
      <c r="AF281" s="8">
        <v>0</v>
      </c>
      <c r="AG281" s="1">
        <v>0</v>
      </c>
      <c r="AH281" s="1" t="s">
        <v>169</v>
      </c>
      <c r="AI281" s="1">
        <v>2</v>
      </c>
      <c r="AJ281" s="3">
        <v>45777</v>
      </c>
      <c r="AK281" s="3">
        <v>0</v>
      </c>
      <c r="AL281" s="3">
        <v>45768</v>
      </c>
      <c r="AM281" s="3">
        <v>45775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6672.8093055555564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137</v>
      </c>
      <c r="AA282" s="8">
        <v>145846.79999999999</v>
      </c>
      <c r="AB282" s="8">
        <v>69983.5</v>
      </c>
      <c r="AC282" s="8">
        <v>75863.3</v>
      </c>
      <c r="AD282" s="8">
        <v>0</v>
      </c>
      <c r="AE282" s="8">
        <v>27101.800000000003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170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36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1D9-A484-4F93-AB16-6EC63647180C}">
  <sheetPr>
    <tabColor rgb="FFFFFF00"/>
  </sheetPr>
  <dimension ref="A1:BD307"/>
  <sheetViews>
    <sheetView zoomScale="80" zoomScaleNormal="80" workbookViewId="0">
      <selection activeCell="O14" sqref="O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45736</v>
      </c>
      <c r="E3" s="80" t="s">
        <v>52</v>
      </c>
      <c r="F3" s="80"/>
      <c r="G3" s="81">
        <v>10.27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483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190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640</v>
      </c>
      <c r="C14" s="9" t="s">
        <v>475</v>
      </c>
      <c r="D14" s="13" t="s">
        <v>278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190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640</v>
      </c>
      <c r="C15" s="9" t="s">
        <v>475</v>
      </c>
      <c r="D15" s="13" t="s">
        <v>279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190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640</v>
      </c>
      <c r="C16" s="9" t="s">
        <v>475</v>
      </c>
      <c r="D16" s="13" t="s">
        <v>280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190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661</v>
      </c>
      <c r="C17" s="9" t="s">
        <v>646</v>
      </c>
      <c r="D17" s="13" t="s">
        <v>647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190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661</v>
      </c>
      <c r="C18" s="9" t="s">
        <v>646</v>
      </c>
      <c r="D18" s="13" t="s">
        <v>648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190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661</v>
      </c>
      <c r="C19" s="9" t="s">
        <v>646</v>
      </c>
      <c r="D19" s="13" t="s">
        <v>649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275</v>
      </c>
      <c r="D20" s="13" t="s">
        <v>276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190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190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662</v>
      </c>
      <c r="C22" s="9" t="s">
        <v>450</v>
      </c>
      <c r="D22" s="13" t="s">
        <v>225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190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663</v>
      </c>
      <c r="C23" s="9" t="s">
        <v>450</v>
      </c>
      <c r="D23" s="13" t="s">
        <v>380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190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506</v>
      </c>
      <c r="C26" s="9" t="s">
        <v>73</v>
      </c>
      <c r="D26" s="13" t="s">
        <v>194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197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507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45722</v>
      </c>
      <c r="B27" s="14" t="s">
        <v>506</v>
      </c>
      <c r="C27" s="9" t="s">
        <v>73</v>
      </c>
      <c r="D27" s="13" t="s">
        <v>269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507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45722</v>
      </c>
      <c r="B28" s="14" t="s">
        <v>506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507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45722</v>
      </c>
      <c r="B29" s="14" t="s">
        <v>506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507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45728</v>
      </c>
      <c r="B30" s="14" t="s">
        <v>571</v>
      </c>
      <c r="C30" s="9" t="s">
        <v>73</v>
      </c>
      <c r="D30" s="13" t="s">
        <v>231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572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45728</v>
      </c>
      <c r="B31" s="14" t="s">
        <v>573</v>
      </c>
      <c r="C31" s="9" t="s">
        <v>73</v>
      </c>
      <c r="D31" s="13" t="s">
        <v>226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572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45728</v>
      </c>
      <c r="B32" s="14" t="s">
        <v>573</v>
      </c>
      <c r="C32" s="9" t="s">
        <v>73</v>
      </c>
      <c r="D32" s="13" t="s">
        <v>383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572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650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45728</v>
      </c>
      <c r="B33" s="14" t="s">
        <v>573</v>
      </c>
      <c r="C33" s="9" t="s">
        <v>73</v>
      </c>
      <c r="D33" s="13" t="s">
        <v>260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572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45722</v>
      </c>
      <c r="B34" s="14" t="s">
        <v>506</v>
      </c>
      <c r="C34" s="9" t="s">
        <v>73</v>
      </c>
      <c r="D34" s="13" t="s">
        <v>232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45741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197</v>
      </c>
      <c r="AA34" s="8">
        <v>8801.1</v>
      </c>
      <c r="AB34" s="8">
        <v>8801.1</v>
      </c>
      <c r="AC34" s="8">
        <v>0</v>
      </c>
      <c r="AD34" s="8">
        <v>0</v>
      </c>
      <c r="AE34" s="8">
        <v>0</v>
      </c>
      <c r="AF34" s="8" t="s">
        <v>508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45722</v>
      </c>
      <c r="B35" s="14" t="s">
        <v>506</v>
      </c>
      <c r="C35" s="9" t="s">
        <v>73</v>
      </c>
      <c r="D35" s="13" t="s">
        <v>256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45741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197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 t="s">
        <v>508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45722</v>
      </c>
      <c r="B36" s="14" t="s">
        <v>506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508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45728</v>
      </c>
      <c r="B37" s="14" t="s">
        <v>571</v>
      </c>
      <c r="C37" s="9" t="s">
        <v>73</v>
      </c>
      <c r="D37" s="13" t="s">
        <v>357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574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45728</v>
      </c>
      <c r="B38" s="14" t="s">
        <v>571</v>
      </c>
      <c r="C38" s="9" t="s">
        <v>73</v>
      </c>
      <c r="D38" s="13" t="s">
        <v>358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574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45728</v>
      </c>
      <c r="B39" s="14" t="s">
        <v>571</v>
      </c>
      <c r="C39" s="9" t="s">
        <v>73</v>
      </c>
      <c r="D39" s="13" t="s">
        <v>413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3721</v>
      </c>
      <c r="AC39" s="8">
        <v>679.55000000000018</v>
      </c>
      <c r="AD39" s="8">
        <v>0</v>
      </c>
      <c r="AE39" s="8">
        <v>0</v>
      </c>
      <c r="AF39" s="8" t="s">
        <v>574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51.186726222222241</v>
      </c>
    </row>
    <row r="40" spans="1:56" ht="28.5" customHeight="1" x14ac:dyDescent="0.45">
      <c r="A40" s="3">
        <v>45728</v>
      </c>
      <c r="B40" s="14" t="s">
        <v>573</v>
      </c>
      <c r="C40" s="9" t="s">
        <v>73</v>
      </c>
      <c r="D40" s="13" t="s">
        <v>232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574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705.02926755555563</v>
      </c>
    </row>
    <row r="41" spans="1:56" ht="28.5" customHeight="1" x14ac:dyDescent="0.45">
      <c r="A41" s="3">
        <v>45722</v>
      </c>
      <c r="B41" s="14" t="s">
        <v>506</v>
      </c>
      <c r="C41" s="9" t="s">
        <v>73</v>
      </c>
      <c r="D41" s="13" t="s">
        <v>509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510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331.46898400000003</v>
      </c>
    </row>
    <row r="42" spans="1:56" ht="28.5" customHeight="1" x14ac:dyDescent="0.45">
      <c r="A42" s="3">
        <v>45722</v>
      </c>
      <c r="B42" s="14" t="s">
        <v>506</v>
      </c>
      <c r="C42" s="9" t="s">
        <v>73</v>
      </c>
      <c r="D42" s="13" t="s">
        <v>255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510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45721</v>
      </c>
      <c r="B43" s="14" t="s">
        <v>520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45743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197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394.60593333333333</v>
      </c>
    </row>
    <row r="44" spans="1:56" ht="28.5" customHeight="1" x14ac:dyDescent="0.45">
      <c r="A44" s="3">
        <v>45728</v>
      </c>
      <c r="B44" s="14" t="s">
        <v>571</v>
      </c>
      <c r="C44" s="9" t="s">
        <v>73</v>
      </c>
      <c r="D44" s="13" t="s">
        <v>194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197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575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662.93796800000007</v>
      </c>
    </row>
    <row r="45" spans="1:56" ht="28.5" customHeight="1" x14ac:dyDescent="0.45">
      <c r="A45" s="3">
        <v>45728</v>
      </c>
      <c r="B45" s="14" t="s">
        <v>571</v>
      </c>
      <c r="C45" s="9" t="s">
        <v>73</v>
      </c>
      <c r="D45" s="13" t="s">
        <v>239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575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45728</v>
      </c>
      <c r="B46" s="14" t="s">
        <v>571</v>
      </c>
      <c r="C46" s="9" t="s">
        <v>73</v>
      </c>
      <c r="D46" s="13" t="s">
        <v>238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575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45728</v>
      </c>
      <c r="B47" s="14" t="s">
        <v>573</v>
      </c>
      <c r="C47" s="9" t="s">
        <v>73</v>
      </c>
      <c r="D47" s="13" t="s">
        <v>293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575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352.51463377777782</v>
      </c>
    </row>
    <row r="48" spans="1:56" ht="28.5" customHeight="1" x14ac:dyDescent="0.45">
      <c r="A48" s="3">
        <v>45728</v>
      </c>
      <c r="B48" s="14" t="s">
        <v>576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197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577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1325.8759360000001</v>
      </c>
    </row>
    <row r="49" spans="1:56" ht="28.5" customHeight="1" x14ac:dyDescent="0.45">
      <c r="A49" s="3">
        <v>45728</v>
      </c>
      <c r="B49" s="14" t="s">
        <v>578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197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579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197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197</v>
      </c>
      <c r="AA51" s="8">
        <v>661758.9</v>
      </c>
      <c r="AB51" s="8">
        <v>52127.05000000001</v>
      </c>
      <c r="AC51" s="8">
        <v>609631.85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199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321</v>
      </c>
      <c r="D52" s="13" t="s">
        <v>322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323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323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324</v>
      </c>
      <c r="BD53" s="56">
        <v>0</v>
      </c>
    </row>
    <row r="54" spans="1:56" ht="28.5" customHeight="1" x14ac:dyDescent="0.45">
      <c r="A54" s="3">
        <v>45721</v>
      </c>
      <c r="B54" s="14" t="s">
        <v>522</v>
      </c>
      <c r="C54" s="9" t="s">
        <v>152</v>
      </c>
      <c r="D54" s="13" t="s">
        <v>493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240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241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196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196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591</v>
      </c>
      <c r="C61" s="9" t="s">
        <v>555</v>
      </c>
      <c r="D61" s="13" t="s">
        <v>556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254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45736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45736</v>
      </c>
      <c r="AK61" s="3">
        <v>45732</v>
      </c>
      <c r="AL61" s="3">
        <v>45726</v>
      </c>
      <c r="AM61" s="3">
        <v>45733</v>
      </c>
      <c r="AN61" s="3">
        <v>45734</v>
      </c>
      <c r="AO61" s="3">
        <v>45734</v>
      </c>
      <c r="AP61" s="3">
        <v>45731</v>
      </c>
      <c r="AQ61" s="3">
        <v>45735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331</v>
      </c>
      <c r="C62" s="9" t="s">
        <v>132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114</v>
      </c>
      <c r="T62" s="12">
        <v>45737</v>
      </c>
      <c r="U62" s="11">
        <v>2300</v>
      </c>
      <c r="V62" s="10">
        <v>2084</v>
      </c>
      <c r="W62" s="10">
        <v>216</v>
      </c>
      <c r="X62" s="10">
        <v>5403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45737</v>
      </c>
      <c r="AK62" s="3">
        <v>45733</v>
      </c>
      <c r="AL62" s="3">
        <v>45726</v>
      </c>
      <c r="AM62" s="3">
        <v>45734</v>
      </c>
      <c r="AN62" s="3">
        <v>45735</v>
      </c>
      <c r="AO62" s="3">
        <v>45736</v>
      </c>
      <c r="AP62" s="3">
        <v>45732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45674</v>
      </c>
      <c r="B63" s="14" t="s">
        <v>331</v>
      </c>
      <c r="C63" s="9" t="s">
        <v>132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114</v>
      </c>
      <c r="T63" s="12">
        <v>45737</v>
      </c>
      <c r="U63" s="11">
        <v>5000</v>
      </c>
      <c r="V63" s="10">
        <v>0</v>
      </c>
      <c r="W63" s="10">
        <v>5000</v>
      </c>
      <c r="X63" s="10">
        <v>5530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45737</v>
      </c>
      <c r="AK63" s="3">
        <v>45733</v>
      </c>
      <c r="AL63" s="3">
        <v>45726</v>
      </c>
      <c r="AM63" s="3">
        <v>45734</v>
      </c>
      <c r="AN63" s="3">
        <v>45735</v>
      </c>
      <c r="AO63" s="3">
        <v>45736</v>
      </c>
      <c r="AP63" s="3">
        <v>45732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45731</v>
      </c>
      <c r="B64" s="14" t="s">
        <v>620</v>
      </c>
      <c r="C64" s="9" t="s">
        <v>111</v>
      </c>
      <c r="D64" s="13" t="s">
        <v>617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45737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45737</v>
      </c>
      <c r="AK64" s="3">
        <v>45733</v>
      </c>
      <c r="AL64" s="3">
        <v>45726</v>
      </c>
      <c r="AM64" s="3">
        <v>45734</v>
      </c>
      <c r="AN64" s="3">
        <v>45735</v>
      </c>
      <c r="AO64" s="3">
        <v>45736</v>
      </c>
      <c r="AP64" s="3">
        <v>45732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45701</v>
      </c>
      <c r="B65" s="14" t="s">
        <v>414</v>
      </c>
      <c r="C65" s="9" t="s">
        <v>80</v>
      </c>
      <c r="D65" s="13" t="s">
        <v>415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45738</v>
      </c>
      <c r="U65" s="11">
        <v>4000</v>
      </c>
      <c r="V65" s="10">
        <v>0</v>
      </c>
      <c r="W65" s="10">
        <v>4000</v>
      </c>
      <c r="X65" s="10">
        <v>4667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45738</v>
      </c>
      <c r="AK65" s="3">
        <v>45734</v>
      </c>
      <c r="AL65" s="3">
        <v>45727</v>
      </c>
      <c r="AM65" s="3">
        <v>45735</v>
      </c>
      <c r="AN65" s="3">
        <v>45736</v>
      </c>
      <c r="AO65" s="3">
        <v>45737</v>
      </c>
      <c r="AP65" s="3">
        <v>45733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45701</v>
      </c>
      <c r="B66" s="14" t="s">
        <v>418</v>
      </c>
      <c r="C66" s="9" t="s">
        <v>80</v>
      </c>
      <c r="D66" s="13" t="s">
        <v>378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45738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3478.5300000000007</v>
      </c>
      <c r="AC66" s="8">
        <v>0</v>
      </c>
      <c r="AD66" s="8">
        <v>3478.5300000000007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45738</v>
      </c>
      <c r="AK66" s="3">
        <v>45734</v>
      </c>
      <c r="AL66" s="3">
        <v>45727</v>
      </c>
      <c r="AM66" s="3">
        <v>45735</v>
      </c>
      <c r="AN66" s="3">
        <v>45736</v>
      </c>
      <c r="AO66" s="3">
        <v>45737</v>
      </c>
      <c r="AP66" s="3">
        <v>45733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45727</v>
      </c>
      <c r="B67" s="14" t="s">
        <v>594</v>
      </c>
      <c r="C67" s="9" t="s">
        <v>557</v>
      </c>
      <c r="D67" s="13" t="s">
        <v>558</v>
      </c>
      <c r="E67" s="9">
        <v>20</v>
      </c>
      <c r="F67" s="9">
        <v>34</v>
      </c>
      <c r="G67" s="9" t="s">
        <v>60</v>
      </c>
      <c r="H67" s="9" t="s">
        <v>66</v>
      </c>
      <c r="I67" s="9">
        <v>90</v>
      </c>
      <c r="J67" s="9" t="s">
        <v>57</v>
      </c>
      <c r="K67" s="9">
        <v>5</v>
      </c>
      <c r="L67" s="9" t="s">
        <v>254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45738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356</v>
      </c>
      <c r="AG67" s="1" t="s">
        <v>124</v>
      </c>
      <c r="AH67" s="1" t="s">
        <v>75</v>
      </c>
      <c r="AI67" s="1">
        <v>4</v>
      </c>
      <c r="AJ67" s="3">
        <v>45738</v>
      </c>
      <c r="AK67" s="3">
        <v>45734</v>
      </c>
      <c r="AL67" s="3">
        <v>45727</v>
      </c>
      <c r="AM67" s="3">
        <v>45735</v>
      </c>
      <c r="AN67" s="3">
        <v>45736</v>
      </c>
      <c r="AO67" s="3">
        <v>45737</v>
      </c>
      <c r="AP67" s="3">
        <v>45733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45701</v>
      </c>
      <c r="B68" s="14" t="s">
        <v>416</v>
      </c>
      <c r="C68" s="9" t="s">
        <v>80</v>
      </c>
      <c r="D68" s="13" t="s">
        <v>417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45738</v>
      </c>
      <c r="U68" s="11">
        <v>3000</v>
      </c>
      <c r="V68" s="10">
        <v>0</v>
      </c>
      <c r="W68" s="10">
        <v>3000</v>
      </c>
      <c r="X68" s="10">
        <v>3300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126</v>
      </c>
      <c r="AH68" s="1" t="s">
        <v>75</v>
      </c>
      <c r="AI68" s="1">
        <v>4</v>
      </c>
      <c r="AJ68" s="3">
        <v>45738</v>
      </c>
      <c r="AK68" s="3">
        <v>45734</v>
      </c>
      <c r="AL68" s="3">
        <v>45727</v>
      </c>
      <c r="AM68" s="3">
        <v>45735</v>
      </c>
      <c r="AN68" s="3">
        <v>45736</v>
      </c>
      <c r="AO68" s="3">
        <v>45737</v>
      </c>
      <c r="AP68" s="3">
        <v>45733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45727</v>
      </c>
      <c r="B69" s="14" t="s">
        <v>595</v>
      </c>
      <c r="C69" s="9" t="s">
        <v>155</v>
      </c>
      <c r="D69" s="13" t="s">
        <v>559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619</v>
      </c>
      <c r="AG69" s="1" t="s">
        <v>124</v>
      </c>
      <c r="AH69" s="1" t="s">
        <v>75</v>
      </c>
      <c r="AI69" s="1">
        <v>4</v>
      </c>
      <c r="AJ69" s="3">
        <v>45740</v>
      </c>
      <c r="AK69" s="3">
        <v>45736</v>
      </c>
      <c r="AL69" s="3">
        <v>45729</v>
      </c>
      <c r="AM69" s="3">
        <v>45737</v>
      </c>
      <c r="AN69" s="3">
        <v>45738</v>
      </c>
      <c r="AO69" s="3">
        <v>45739</v>
      </c>
      <c r="AP69" s="3">
        <v>45735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45726</v>
      </c>
      <c r="B70" s="14" t="s">
        <v>596</v>
      </c>
      <c r="C70" s="9" t="s">
        <v>155</v>
      </c>
      <c r="D70" s="13" t="s">
        <v>552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45740</v>
      </c>
      <c r="U70" s="11">
        <v>10000</v>
      </c>
      <c r="V70" s="10">
        <v>0</v>
      </c>
      <c r="W70" s="10">
        <v>10000</v>
      </c>
      <c r="X70" s="10">
        <v>10600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619</v>
      </c>
      <c r="AG70" s="1" t="s">
        <v>123</v>
      </c>
      <c r="AH70" s="1" t="s">
        <v>75</v>
      </c>
      <c r="AI70" s="1">
        <v>4</v>
      </c>
      <c r="AJ70" s="3">
        <v>45740</v>
      </c>
      <c r="AK70" s="3">
        <v>45736</v>
      </c>
      <c r="AL70" s="3">
        <v>45729</v>
      </c>
      <c r="AM70" s="3">
        <v>45737</v>
      </c>
      <c r="AN70" s="3">
        <v>45738</v>
      </c>
      <c r="AO70" s="3">
        <v>45739</v>
      </c>
      <c r="AP70" s="3">
        <v>45735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45726</v>
      </c>
      <c r="B71" s="14" t="s">
        <v>596</v>
      </c>
      <c r="C71" s="9" t="s">
        <v>155</v>
      </c>
      <c r="D71" s="13" t="s">
        <v>553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45740</v>
      </c>
      <c r="U71" s="11">
        <v>10000</v>
      </c>
      <c r="V71" s="10">
        <v>0</v>
      </c>
      <c r="W71" s="10">
        <v>10000</v>
      </c>
      <c r="X71" s="10">
        <v>7845</v>
      </c>
      <c r="Y71" s="10">
        <v>2262.75</v>
      </c>
      <c r="Z71" s="9" t="s">
        <v>81</v>
      </c>
      <c r="AA71" s="8">
        <v>2434.0175475000005</v>
      </c>
      <c r="AB71" s="8">
        <v>2434.0175475000005</v>
      </c>
      <c r="AC71" s="8">
        <v>0</v>
      </c>
      <c r="AD71" s="8">
        <v>0</v>
      </c>
      <c r="AE71" s="8">
        <v>2434.0175475000005</v>
      </c>
      <c r="AF71" s="8" t="s">
        <v>619</v>
      </c>
      <c r="AG71" s="1" t="s">
        <v>123</v>
      </c>
      <c r="AH71" s="1" t="s">
        <v>75</v>
      </c>
      <c r="AI71" s="1">
        <v>4</v>
      </c>
      <c r="AJ71" s="3">
        <v>45740</v>
      </c>
      <c r="AK71" s="3">
        <v>45736</v>
      </c>
      <c r="AL71" s="3">
        <v>45729</v>
      </c>
      <c r="AM71" s="3">
        <v>45737</v>
      </c>
      <c r="AN71" s="3">
        <v>45738</v>
      </c>
      <c r="AO71" s="3">
        <v>45739</v>
      </c>
      <c r="AP71" s="3">
        <v>45735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45726</v>
      </c>
      <c r="B72" s="14" t="s">
        <v>596</v>
      </c>
      <c r="C72" s="9" t="s">
        <v>155</v>
      </c>
      <c r="D72" s="13" t="s">
        <v>554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45740</v>
      </c>
      <c r="U72" s="11">
        <v>10000</v>
      </c>
      <c r="V72" s="10">
        <v>0</v>
      </c>
      <c r="W72" s="10">
        <v>10000</v>
      </c>
      <c r="X72" s="10">
        <v>10250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619</v>
      </c>
      <c r="AG72" s="1" t="s">
        <v>122</v>
      </c>
      <c r="AH72" s="1" t="s">
        <v>75</v>
      </c>
      <c r="AI72" s="1">
        <v>4</v>
      </c>
      <c r="AJ72" s="3">
        <v>45740</v>
      </c>
      <c r="AK72" s="3">
        <v>45736</v>
      </c>
      <c r="AL72" s="3">
        <v>45729</v>
      </c>
      <c r="AM72" s="3">
        <v>45737</v>
      </c>
      <c r="AN72" s="3">
        <v>45738</v>
      </c>
      <c r="AO72" s="3">
        <v>45739</v>
      </c>
      <c r="AP72" s="3">
        <v>45735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523</v>
      </c>
      <c r="C73" s="9" t="s">
        <v>152</v>
      </c>
      <c r="D73" s="13" t="s">
        <v>497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45741</v>
      </c>
      <c r="U73" s="11">
        <v>10000</v>
      </c>
      <c r="V73" s="10">
        <v>340</v>
      </c>
      <c r="W73" s="10">
        <v>9660</v>
      </c>
      <c r="X73" s="10">
        <v>0</v>
      </c>
      <c r="Y73" s="10">
        <v>10143</v>
      </c>
      <c r="Z73" s="9" t="s">
        <v>81</v>
      </c>
      <c r="AA73" s="8">
        <v>10121.265000000001</v>
      </c>
      <c r="AB73" s="8">
        <v>10121.265000000001</v>
      </c>
      <c r="AC73" s="8">
        <v>0</v>
      </c>
      <c r="AD73" s="8">
        <v>10121.265000000001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45741</v>
      </c>
      <c r="AK73" s="3">
        <v>45737</v>
      </c>
      <c r="AL73" s="3">
        <v>45730</v>
      </c>
      <c r="AM73" s="3">
        <v>45738</v>
      </c>
      <c r="AN73" s="3">
        <v>45739</v>
      </c>
      <c r="AO73" s="3">
        <v>45740</v>
      </c>
      <c r="AP73" s="3">
        <v>45736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523</v>
      </c>
      <c r="C74" s="9" t="s">
        <v>152</v>
      </c>
      <c r="D74" s="13" t="s">
        <v>362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45741</v>
      </c>
      <c r="U74" s="11">
        <v>5040</v>
      </c>
      <c r="V74" s="10">
        <v>342</v>
      </c>
      <c r="W74" s="10">
        <v>4698</v>
      </c>
      <c r="X74" s="10">
        <v>0</v>
      </c>
      <c r="Y74" s="10">
        <v>4932.9000000000005</v>
      </c>
      <c r="Z74" s="9" t="s">
        <v>81</v>
      </c>
      <c r="AA74" s="8">
        <v>4922.3295000000007</v>
      </c>
      <c r="AB74" s="8">
        <v>4922.3295000000007</v>
      </c>
      <c r="AC74" s="8">
        <v>0</v>
      </c>
      <c r="AD74" s="8">
        <v>0</v>
      </c>
      <c r="AE74" s="8">
        <v>4922.3295000000007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45741</v>
      </c>
      <c r="AK74" s="3">
        <v>45737</v>
      </c>
      <c r="AL74" s="3">
        <v>45730</v>
      </c>
      <c r="AM74" s="3">
        <v>45738</v>
      </c>
      <c r="AN74" s="3">
        <v>45739</v>
      </c>
      <c r="AO74" s="3">
        <v>45740</v>
      </c>
      <c r="AP74" s="3">
        <v>45736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331</v>
      </c>
      <c r="C75" s="9" t="s">
        <v>132</v>
      </c>
      <c r="D75" s="13" t="s">
        <v>367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45741</v>
      </c>
      <c r="U75" s="11">
        <v>2500</v>
      </c>
      <c r="V75" s="10">
        <v>2235</v>
      </c>
      <c r="W75" s="10">
        <v>265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45741</v>
      </c>
      <c r="AK75" s="3">
        <v>45737</v>
      </c>
      <c r="AL75" s="3">
        <v>45730</v>
      </c>
      <c r="AM75" s="3">
        <v>45738</v>
      </c>
      <c r="AN75" s="3">
        <v>45739</v>
      </c>
      <c r="AO75" s="3">
        <v>45740</v>
      </c>
      <c r="AP75" s="3">
        <v>45736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331</v>
      </c>
      <c r="C76" s="9" t="s">
        <v>132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45742</v>
      </c>
      <c r="U76" s="11">
        <v>2500</v>
      </c>
      <c r="V76" s="10">
        <v>2172</v>
      </c>
      <c r="W76" s="10">
        <v>328</v>
      </c>
      <c r="X76" s="10">
        <v>2650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45742</v>
      </c>
      <c r="AK76" s="3">
        <v>45738</v>
      </c>
      <c r="AL76" s="3">
        <v>45731</v>
      </c>
      <c r="AM76" s="3">
        <v>45739</v>
      </c>
      <c r="AN76" s="3">
        <v>45740</v>
      </c>
      <c r="AO76" s="3">
        <v>45741</v>
      </c>
      <c r="AP76" s="3">
        <v>45737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331</v>
      </c>
      <c r="C77" s="9" t="s">
        <v>132</v>
      </c>
      <c r="D77" s="13">
        <v>957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45742</v>
      </c>
      <c r="U77" s="11">
        <v>2500</v>
      </c>
      <c r="V77" s="10">
        <v>2225</v>
      </c>
      <c r="W77" s="10">
        <v>275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45742</v>
      </c>
      <c r="AK77" s="3">
        <v>45738</v>
      </c>
      <c r="AL77" s="3">
        <v>45731</v>
      </c>
      <c r="AM77" s="3">
        <v>45739</v>
      </c>
      <c r="AN77" s="3">
        <v>45740</v>
      </c>
      <c r="AO77" s="3">
        <v>45741</v>
      </c>
      <c r="AP77" s="3">
        <v>45737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331</v>
      </c>
      <c r="C78" s="9" t="s">
        <v>132</v>
      </c>
      <c r="D78" s="13" t="s">
        <v>366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45742</v>
      </c>
      <c r="U78" s="11">
        <v>2500</v>
      </c>
      <c r="V78" s="10">
        <v>3047</v>
      </c>
      <c r="W78" s="10">
        <v>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385</v>
      </c>
      <c r="AG78" s="1" t="s">
        <v>122</v>
      </c>
      <c r="AH78" s="1" t="s">
        <v>75</v>
      </c>
      <c r="AI78" s="1">
        <v>4</v>
      </c>
      <c r="AJ78" s="3">
        <v>45742</v>
      </c>
      <c r="AK78" s="3">
        <v>45738</v>
      </c>
      <c r="AL78" s="3">
        <v>45731</v>
      </c>
      <c r="AM78" s="3">
        <v>45739</v>
      </c>
      <c r="AN78" s="3">
        <v>45740</v>
      </c>
      <c r="AO78" s="3">
        <v>45741</v>
      </c>
      <c r="AP78" s="3">
        <v>45737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331</v>
      </c>
      <c r="C79" s="9" t="s">
        <v>132</v>
      </c>
      <c r="D79" s="13">
        <v>937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45742</v>
      </c>
      <c r="U79" s="11">
        <v>2500</v>
      </c>
      <c r="V79" s="10">
        <v>2404</v>
      </c>
      <c r="W79" s="10">
        <v>96</v>
      </c>
      <c r="X79" s="10">
        <v>2700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45742</v>
      </c>
      <c r="AK79" s="3">
        <v>45738</v>
      </c>
      <c r="AL79" s="3">
        <v>45731</v>
      </c>
      <c r="AM79" s="3">
        <v>45739</v>
      </c>
      <c r="AN79" s="3">
        <v>45740</v>
      </c>
      <c r="AO79" s="3">
        <v>45741</v>
      </c>
      <c r="AP79" s="3">
        <v>45737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524</v>
      </c>
      <c r="C80" s="9" t="s">
        <v>152</v>
      </c>
      <c r="D80" s="13" t="s">
        <v>162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45742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0</v>
      </c>
      <c r="AE80" s="8">
        <v>20955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45742</v>
      </c>
      <c r="AK80" s="3">
        <v>45738</v>
      </c>
      <c r="AL80" s="3">
        <v>45731</v>
      </c>
      <c r="AM80" s="3">
        <v>45739</v>
      </c>
      <c r="AN80" s="3">
        <v>45740</v>
      </c>
      <c r="AO80" s="3">
        <v>45741</v>
      </c>
      <c r="AP80" s="3">
        <v>45737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45673</v>
      </c>
      <c r="B81" s="14" t="s">
        <v>331</v>
      </c>
      <c r="C81" s="9" t="s">
        <v>132</v>
      </c>
      <c r="D81" s="13" t="s">
        <v>359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45742</v>
      </c>
      <c r="U81" s="11">
        <v>2500</v>
      </c>
      <c r="V81" s="10">
        <v>2400</v>
      </c>
      <c r="W81" s="10">
        <v>100</v>
      </c>
      <c r="X81" s="10">
        <v>2820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45742</v>
      </c>
      <c r="AK81" s="3">
        <v>45738</v>
      </c>
      <c r="AL81" s="3">
        <v>45731</v>
      </c>
      <c r="AM81" s="3">
        <v>45739</v>
      </c>
      <c r="AN81" s="3">
        <v>45740</v>
      </c>
      <c r="AO81" s="3">
        <v>45741</v>
      </c>
      <c r="AP81" s="3">
        <v>45737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618</v>
      </c>
      <c r="C82" s="9" t="s">
        <v>300</v>
      </c>
      <c r="D82" s="13" t="s">
        <v>593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253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122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525</v>
      </c>
      <c r="C83" s="9" t="s">
        <v>152</v>
      </c>
      <c r="D83" s="13" t="s">
        <v>361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45743</v>
      </c>
      <c r="U83" s="11">
        <v>10000</v>
      </c>
      <c r="V83" s="10">
        <v>554</v>
      </c>
      <c r="W83" s="10">
        <v>9446</v>
      </c>
      <c r="X83" s="10">
        <v>0</v>
      </c>
      <c r="Y83" s="10">
        <v>9918.3000000000011</v>
      </c>
      <c r="Z83" s="9" t="s">
        <v>81</v>
      </c>
      <c r="AA83" s="8">
        <v>9897.0465000000022</v>
      </c>
      <c r="AB83" s="8">
        <v>9897.0465000000022</v>
      </c>
      <c r="AC83" s="8">
        <v>0</v>
      </c>
      <c r="AD83" s="8">
        <v>0</v>
      </c>
      <c r="AE83" s="8">
        <v>9897.0465000000022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45743</v>
      </c>
      <c r="AK83" s="3">
        <v>45739</v>
      </c>
      <c r="AL83" s="3">
        <v>45732</v>
      </c>
      <c r="AM83" s="3">
        <v>45740</v>
      </c>
      <c r="AN83" s="3">
        <v>45741</v>
      </c>
      <c r="AO83" s="3">
        <v>45742</v>
      </c>
      <c r="AP83" s="3">
        <v>45738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45721</v>
      </c>
      <c r="B84" s="14" t="s">
        <v>525</v>
      </c>
      <c r="C84" s="9" t="s">
        <v>152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45743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45743</v>
      </c>
      <c r="AK84" s="3">
        <v>45739</v>
      </c>
      <c r="AL84" s="3">
        <v>45732</v>
      </c>
      <c r="AM84" s="3">
        <v>45740</v>
      </c>
      <c r="AN84" s="3">
        <v>45741</v>
      </c>
      <c r="AO84" s="3">
        <v>45742</v>
      </c>
      <c r="AP84" s="3">
        <v>45738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45611</v>
      </c>
      <c r="B85" s="14" t="s">
        <v>251</v>
      </c>
      <c r="C85" s="9" t="s">
        <v>152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45743</v>
      </c>
      <c r="U85" s="11">
        <v>67</v>
      </c>
      <c r="V85" s="10">
        <v>0</v>
      </c>
      <c r="W85" s="10">
        <v>67</v>
      </c>
      <c r="X85" s="10">
        <v>0</v>
      </c>
      <c r="Y85" s="10">
        <v>70.350000000000009</v>
      </c>
      <c r="Z85" s="9" t="s">
        <v>81</v>
      </c>
      <c r="AA85" s="8">
        <v>70.199250000000006</v>
      </c>
      <c r="AB85" s="8">
        <v>70.199250000000006</v>
      </c>
      <c r="AC85" s="8">
        <v>0</v>
      </c>
      <c r="AD85" s="8">
        <v>0</v>
      </c>
      <c r="AE85" s="8">
        <v>70.199250000000006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45743</v>
      </c>
      <c r="AK85" s="3">
        <v>45739</v>
      </c>
      <c r="AL85" s="3">
        <v>45732</v>
      </c>
      <c r="AM85" s="3">
        <v>45740</v>
      </c>
      <c r="AN85" s="3">
        <v>45741</v>
      </c>
      <c r="AO85" s="3">
        <v>45742</v>
      </c>
      <c r="AP85" s="3">
        <v>45738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526</v>
      </c>
      <c r="C86" s="9" t="s">
        <v>152</v>
      </c>
      <c r="D86" s="13" t="s">
        <v>141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45744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20955</v>
      </c>
      <c r="AC86" s="8">
        <v>0</v>
      </c>
      <c r="AD86" s="8">
        <v>0</v>
      </c>
      <c r="AE86" s="8">
        <v>20955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45744</v>
      </c>
      <c r="AK86" s="3">
        <v>45740</v>
      </c>
      <c r="AL86" s="3">
        <v>45733</v>
      </c>
      <c r="AM86" s="3">
        <v>45741</v>
      </c>
      <c r="AN86" s="3">
        <v>45742</v>
      </c>
      <c r="AO86" s="3">
        <v>45743</v>
      </c>
      <c r="AP86" s="3">
        <v>45739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246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45744</v>
      </c>
      <c r="U87" s="11">
        <v>1945</v>
      </c>
      <c r="V87" s="10">
        <v>0</v>
      </c>
      <c r="W87" s="10">
        <v>1945</v>
      </c>
      <c r="X87" s="10">
        <v>0</v>
      </c>
      <c r="Y87" s="10">
        <v>2042.25</v>
      </c>
      <c r="Z87" s="9" t="s">
        <v>81</v>
      </c>
      <c r="AA87" s="8">
        <v>2037.8737500000002</v>
      </c>
      <c r="AB87" s="8">
        <v>2037.8737500000002</v>
      </c>
      <c r="AC87" s="8">
        <v>0</v>
      </c>
      <c r="AD87" s="8">
        <v>0</v>
      </c>
      <c r="AE87" s="8">
        <v>2037.8737500000002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522</v>
      </c>
      <c r="C88" s="9" t="s">
        <v>152</v>
      </c>
      <c r="D88" s="13" t="s">
        <v>363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45744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10477.5</v>
      </c>
      <c r="AB88" s="8">
        <v>3352</v>
      </c>
      <c r="AC88" s="8">
        <v>7125.5</v>
      </c>
      <c r="AD88" s="8">
        <v>0</v>
      </c>
      <c r="AE88" s="8">
        <v>10477.5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45744</v>
      </c>
      <c r="AK88" s="3">
        <v>45740</v>
      </c>
      <c r="AL88" s="3">
        <v>45733</v>
      </c>
      <c r="AM88" s="3">
        <v>45741</v>
      </c>
      <c r="AN88" s="3">
        <v>45742</v>
      </c>
      <c r="AO88" s="3">
        <v>45743</v>
      </c>
      <c r="AP88" s="3">
        <v>45739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538.37111111111096</v>
      </c>
    </row>
    <row r="89" spans="1:56" ht="28.5" customHeight="1" x14ac:dyDescent="0.45">
      <c r="A89" s="3">
        <v>45674</v>
      </c>
      <c r="B89" s="14" t="s">
        <v>374</v>
      </c>
      <c r="C89" s="9" t="s">
        <v>152</v>
      </c>
      <c r="D89" s="13" t="s">
        <v>363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45744</v>
      </c>
      <c r="U89" s="11">
        <v>940</v>
      </c>
      <c r="V89" s="10">
        <v>0</v>
      </c>
      <c r="W89" s="10">
        <v>940</v>
      </c>
      <c r="X89" s="10">
        <v>0</v>
      </c>
      <c r="Y89" s="10">
        <v>987</v>
      </c>
      <c r="Z89" s="9" t="s">
        <v>81</v>
      </c>
      <c r="AA89" s="8">
        <v>984.8850000000001</v>
      </c>
      <c r="AB89" s="8">
        <v>0</v>
      </c>
      <c r="AC89" s="8">
        <v>984.8850000000001</v>
      </c>
      <c r="AD89" s="8">
        <v>0</v>
      </c>
      <c r="AE89" s="8">
        <v>984.8850000000001</v>
      </c>
      <c r="AF89" s="8" t="s">
        <v>302</v>
      </c>
      <c r="AG89" s="1" t="s">
        <v>123</v>
      </c>
      <c r="AH89" s="1" t="s">
        <v>75</v>
      </c>
      <c r="AI89" s="1">
        <v>4</v>
      </c>
      <c r="AJ89" s="3">
        <v>45744</v>
      </c>
      <c r="AK89" s="3">
        <v>45740</v>
      </c>
      <c r="AL89" s="3">
        <v>45733</v>
      </c>
      <c r="AM89" s="3">
        <v>45741</v>
      </c>
      <c r="AN89" s="3">
        <v>45742</v>
      </c>
      <c r="AO89" s="3">
        <v>45743</v>
      </c>
      <c r="AP89" s="3">
        <v>45739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74.413533333333319</v>
      </c>
    </row>
    <row r="90" spans="1:56" ht="28.5" customHeight="1" x14ac:dyDescent="0.45">
      <c r="A90" s="3">
        <v>45721</v>
      </c>
      <c r="B90" s="14" t="s">
        <v>527</v>
      </c>
      <c r="C90" s="9" t="s">
        <v>152</v>
      </c>
      <c r="D90" s="13" t="s">
        <v>163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45744</v>
      </c>
      <c r="U90" s="11">
        <v>5040</v>
      </c>
      <c r="V90" s="10">
        <v>418</v>
      </c>
      <c r="W90" s="10">
        <v>4622</v>
      </c>
      <c r="X90" s="10">
        <v>0</v>
      </c>
      <c r="Y90" s="10">
        <v>4853.1000000000004</v>
      </c>
      <c r="Z90" s="9" t="s">
        <v>81</v>
      </c>
      <c r="AA90" s="8">
        <v>4842.7004999999999</v>
      </c>
      <c r="AB90" s="8">
        <v>0</v>
      </c>
      <c r="AC90" s="8">
        <v>4842.7004999999999</v>
      </c>
      <c r="AD90" s="8">
        <v>0</v>
      </c>
      <c r="AE90" s="8">
        <v>4842.7004999999999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45744</v>
      </c>
      <c r="AK90" s="3">
        <v>45740</v>
      </c>
      <c r="AL90" s="3">
        <v>45733</v>
      </c>
      <c r="AM90" s="3">
        <v>45741</v>
      </c>
      <c r="AN90" s="3">
        <v>45742</v>
      </c>
      <c r="AO90" s="3">
        <v>45743</v>
      </c>
      <c r="AP90" s="3">
        <v>45739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365.8929266666666</v>
      </c>
    </row>
    <row r="91" spans="1:56" ht="28.5" customHeight="1" x14ac:dyDescent="0.45">
      <c r="A91" s="3">
        <v>45720</v>
      </c>
      <c r="B91" s="14" t="s">
        <v>511</v>
      </c>
      <c r="C91" s="9" t="s">
        <v>111</v>
      </c>
      <c r="D91" s="13" t="s">
        <v>496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0</v>
      </c>
      <c r="W91" s="10">
        <v>5000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430</v>
      </c>
      <c r="C92" s="9" t="s">
        <v>111</v>
      </c>
      <c r="D92" s="13" t="s">
        <v>431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344</v>
      </c>
      <c r="C93" s="9" t="s">
        <v>111</v>
      </c>
      <c r="D93" s="13" t="s">
        <v>338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346</v>
      </c>
      <c r="C94" s="9" t="s">
        <v>111</v>
      </c>
      <c r="D94" s="13" t="s">
        <v>340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526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373</v>
      </c>
      <c r="C96" s="9" t="s">
        <v>152</v>
      </c>
      <c r="D96" s="13" t="s">
        <v>162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302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524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527</v>
      </c>
      <c r="C98" s="9" t="s">
        <v>152</v>
      </c>
      <c r="D98" s="13" t="s">
        <v>498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248</v>
      </c>
      <c r="C99" s="9" t="s">
        <v>152</v>
      </c>
      <c r="D99" s="13" t="s">
        <v>498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528</v>
      </c>
      <c r="C100" s="9" t="s">
        <v>152</v>
      </c>
      <c r="D100" s="13" t="s">
        <v>421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664</v>
      </c>
      <c r="C101" s="9" t="s">
        <v>155</v>
      </c>
      <c r="D101" s="13" t="s">
        <v>651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619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664</v>
      </c>
      <c r="C102" s="9" t="s">
        <v>155</v>
      </c>
      <c r="D102" s="13" t="s">
        <v>653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619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664</v>
      </c>
      <c r="C103" s="9" t="s">
        <v>155</v>
      </c>
      <c r="D103" s="13" t="s">
        <v>654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619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 t="s">
        <v>146</v>
      </c>
      <c r="B104" s="14" t="s">
        <v>146</v>
      </c>
      <c r="C104" s="9" t="s">
        <v>155</v>
      </c>
      <c r="D104" s="13" t="s">
        <v>652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619</v>
      </c>
      <c r="AG104" s="1" t="s">
        <v>61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655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619</v>
      </c>
      <c r="AG105" s="1" t="s">
        <v>61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0</v>
      </c>
      <c r="B106" s="14" t="s">
        <v>138</v>
      </c>
      <c r="C106" s="9" t="s">
        <v>80</v>
      </c>
      <c r="D106" s="13" t="s">
        <v>345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45776</v>
      </c>
      <c r="AK106" s="3">
        <v>45772</v>
      </c>
      <c r="AL106" s="3">
        <v>45765</v>
      </c>
      <c r="AM106" s="3">
        <v>45773</v>
      </c>
      <c r="AN106" s="3">
        <v>45774</v>
      </c>
      <c r="AO106" s="3">
        <v>45775</v>
      </c>
      <c r="AP106" s="3">
        <v>45771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 t="s">
        <v>146</v>
      </c>
      <c r="B107" s="14" t="s">
        <v>146</v>
      </c>
      <c r="C107" s="9" t="s">
        <v>152</v>
      </c>
      <c r="D107" s="13" t="s">
        <v>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45777</v>
      </c>
      <c r="U107" s="11">
        <v>140000</v>
      </c>
      <c r="V107" s="10">
        <v>0</v>
      </c>
      <c r="W107" s="10">
        <v>140000</v>
      </c>
      <c r="X107" s="10">
        <v>0</v>
      </c>
      <c r="Y107" s="10">
        <v>147000</v>
      </c>
      <c r="Z107" s="9" t="s">
        <v>81</v>
      </c>
      <c r="AA107" s="8">
        <v>146685</v>
      </c>
      <c r="AB107" s="8">
        <v>0</v>
      </c>
      <c r="AC107" s="8">
        <v>146685</v>
      </c>
      <c r="AD107" s="8">
        <v>0</v>
      </c>
      <c r="AE107" s="8">
        <v>146685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45777</v>
      </c>
      <c r="AK107" s="3">
        <v>45773</v>
      </c>
      <c r="AL107" s="3">
        <v>45766</v>
      </c>
      <c r="AM107" s="3">
        <v>45774</v>
      </c>
      <c r="AN107" s="3">
        <v>45775</v>
      </c>
      <c r="AO107" s="3">
        <v>45776</v>
      </c>
      <c r="AP107" s="3">
        <v>45772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11082.866666666665</v>
      </c>
    </row>
    <row r="108" spans="1:56" ht="28.5" customHeight="1" x14ac:dyDescent="0.45">
      <c r="A108" s="3" t="s">
        <v>146</v>
      </c>
      <c r="B108" s="14" t="s">
        <v>146</v>
      </c>
      <c r="C108" s="9" t="s">
        <v>80</v>
      </c>
      <c r="D108" s="13" t="s">
        <v>61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45777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45777</v>
      </c>
      <c r="AK108" s="3">
        <v>45773</v>
      </c>
      <c r="AL108" s="3">
        <v>45766</v>
      </c>
      <c r="AM108" s="3">
        <v>45774</v>
      </c>
      <c r="AN108" s="3">
        <v>45775</v>
      </c>
      <c r="AO108" s="3">
        <v>45776</v>
      </c>
      <c r="AP108" s="3">
        <v>45772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1667.7075555555555</v>
      </c>
    </row>
    <row r="109" spans="1:56" ht="28.5" customHeight="1" x14ac:dyDescent="0.45">
      <c r="A109" s="3">
        <v>45705</v>
      </c>
      <c r="B109" s="14" t="s">
        <v>429</v>
      </c>
      <c r="C109" s="9" t="s">
        <v>152</v>
      </c>
      <c r="D109" s="13" t="s">
        <v>244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254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2640</v>
      </c>
      <c r="V109" s="10">
        <v>0</v>
      </c>
      <c r="W109" s="10">
        <v>2640</v>
      </c>
      <c r="X109" s="10">
        <v>11870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519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 t="s">
        <v>146</v>
      </c>
      <c r="B110" s="14" t="s">
        <v>146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43027.600000000006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3250.9742222222226</v>
      </c>
    </row>
    <row r="111" spans="1:56" ht="28.5" customHeight="1" x14ac:dyDescent="0.45">
      <c r="A111" s="3">
        <v>45720</v>
      </c>
      <c r="B111" s="14" t="s">
        <v>512</v>
      </c>
      <c r="C111" s="9" t="s">
        <v>111</v>
      </c>
      <c r="D111" s="13" t="s">
        <v>494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250.15613333333337</v>
      </c>
    </row>
    <row r="112" spans="1:56" ht="28.5" customHeight="1" x14ac:dyDescent="0.45">
      <c r="A112" s="3">
        <v>45720</v>
      </c>
      <c r="B112" s="14" t="s">
        <v>513</v>
      </c>
      <c r="C112" s="9" t="s">
        <v>111</v>
      </c>
      <c r="D112" s="13" t="s">
        <v>495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511</v>
      </c>
      <c r="C113" s="9" t="s">
        <v>111</v>
      </c>
      <c r="D113" s="13" t="s">
        <v>496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>
        <v>45720</v>
      </c>
      <c r="B114" s="14" t="s">
        <v>514</v>
      </c>
      <c r="C114" s="9" t="s">
        <v>111</v>
      </c>
      <c r="D114" s="13" t="s">
        <v>499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456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381</v>
      </c>
      <c r="C116" s="9" t="s">
        <v>80</v>
      </c>
      <c r="D116" s="13" t="s">
        <v>378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45705</v>
      </c>
      <c r="B117" s="14" t="s">
        <v>428</v>
      </c>
      <c r="C117" s="9" t="s">
        <v>152</v>
      </c>
      <c r="D117" s="13" t="s">
        <v>210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254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453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45674</v>
      </c>
      <c r="B118" s="14" t="s">
        <v>375</v>
      </c>
      <c r="C118" s="9" t="s">
        <v>152</v>
      </c>
      <c r="D118" s="13" t="s">
        <v>365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452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45611</v>
      </c>
      <c r="B119" s="14" t="s">
        <v>247</v>
      </c>
      <c r="C119" s="9" t="s">
        <v>152</v>
      </c>
      <c r="D119" s="13" t="s">
        <v>161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250</v>
      </c>
      <c r="C120" s="9" t="s">
        <v>152</v>
      </c>
      <c r="D120" s="13" t="s">
        <v>243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249</v>
      </c>
      <c r="C121" s="9" t="s">
        <v>152</v>
      </c>
      <c r="D121" s="13" t="s">
        <v>228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45523</v>
      </c>
      <c r="B122" s="14" t="s">
        <v>206</v>
      </c>
      <c r="C122" s="9" t="s">
        <v>152</v>
      </c>
      <c r="D122" s="13" t="s">
        <v>204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206</v>
      </c>
      <c r="C123" s="9" t="s">
        <v>152</v>
      </c>
      <c r="D123" s="13" t="s">
        <v>205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45643</v>
      </c>
      <c r="B124" s="14" t="s">
        <v>288</v>
      </c>
      <c r="C124" s="9" t="s">
        <v>111</v>
      </c>
      <c r="D124" s="13" t="s">
        <v>289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142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45720</v>
      </c>
      <c r="B125" s="14" t="s">
        <v>138</v>
      </c>
      <c r="C125" s="9" t="s">
        <v>111</v>
      </c>
      <c r="D125" s="13" t="s">
        <v>291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339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45628</v>
      </c>
      <c r="B127" s="14" t="s">
        <v>261</v>
      </c>
      <c r="C127" s="9" t="s">
        <v>111</v>
      </c>
      <c r="D127" s="13" t="s">
        <v>262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45541</v>
      </c>
      <c r="B128" s="14" t="s">
        <v>212</v>
      </c>
      <c r="C128" s="9" t="s">
        <v>111</v>
      </c>
      <c r="D128" s="13" t="s">
        <v>213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3318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219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 t="s">
        <v>353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45548</v>
      </c>
      <c r="B129" s="14" t="s">
        <v>216</v>
      </c>
      <c r="C129" s="9" t="s">
        <v>111</v>
      </c>
      <c r="D129" s="13" t="s">
        <v>215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145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45581</v>
      </c>
      <c r="B130" s="14" t="s">
        <v>223</v>
      </c>
      <c r="C130" s="9" t="s">
        <v>111</v>
      </c>
      <c r="D130" s="13" t="s">
        <v>224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446318.75334750011</v>
      </c>
      <c r="AB131" s="8">
        <v>98533.196797500015</v>
      </c>
      <c r="AC131" s="8">
        <v>347785.5565500001</v>
      </c>
      <c r="AD131" s="8">
        <v>19827.970250000002</v>
      </c>
      <c r="AE131" s="8">
        <v>426490.7830975001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45694</v>
      </c>
      <c r="B132" s="14" t="s">
        <v>400</v>
      </c>
      <c r="C132" s="9" t="s">
        <v>132</v>
      </c>
      <c r="D132" s="13" t="s">
        <v>397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45737</v>
      </c>
      <c r="U132" s="11">
        <v>3800</v>
      </c>
      <c r="V132" s="10">
        <v>3000</v>
      </c>
      <c r="W132" s="10">
        <v>800</v>
      </c>
      <c r="X132" s="10">
        <v>8000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45737</v>
      </c>
      <c r="AK132" s="3">
        <v>0</v>
      </c>
      <c r="AL132" s="3">
        <v>45728</v>
      </c>
      <c r="AM132" s="3">
        <v>45735</v>
      </c>
      <c r="AN132" s="3">
        <v>45736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332</v>
      </c>
      <c r="C133" s="9" t="s">
        <v>132</v>
      </c>
      <c r="D133" s="13" t="s">
        <v>310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45737</v>
      </c>
      <c r="U133" s="11">
        <v>5000</v>
      </c>
      <c r="V133" s="10">
        <v>5000</v>
      </c>
      <c r="W133" s="10">
        <v>0</v>
      </c>
      <c r="X133" s="10">
        <v>5000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74</v>
      </c>
      <c r="AI133" s="1">
        <v>2</v>
      </c>
      <c r="AJ133" s="3">
        <v>45737</v>
      </c>
      <c r="AK133" s="3">
        <v>0</v>
      </c>
      <c r="AL133" s="3">
        <v>45728</v>
      </c>
      <c r="AM133" s="3">
        <v>45735</v>
      </c>
      <c r="AN133" s="3">
        <v>45736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45694</v>
      </c>
      <c r="B134" s="14" t="s">
        <v>400</v>
      </c>
      <c r="C134" s="9" t="s">
        <v>132</v>
      </c>
      <c r="D134" s="13" t="s">
        <v>398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45741</v>
      </c>
      <c r="U134" s="11">
        <v>7800</v>
      </c>
      <c r="V134" s="10">
        <v>7800</v>
      </c>
      <c r="W134" s="10">
        <v>0</v>
      </c>
      <c r="X134" s="10">
        <v>17840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45741</v>
      </c>
      <c r="AK134" s="3">
        <v>0</v>
      </c>
      <c r="AL134" s="3">
        <v>45732</v>
      </c>
      <c r="AM134" s="3">
        <v>45739</v>
      </c>
      <c r="AN134" s="3">
        <v>45740</v>
      </c>
      <c r="AO134" s="3">
        <v>45740</v>
      </c>
      <c r="AP134" s="3">
        <v>45736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45674</v>
      </c>
      <c r="B135" s="14" t="s">
        <v>332</v>
      </c>
      <c r="C135" s="9" t="s">
        <v>132</v>
      </c>
      <c r="D135" s="13" t="s">
        <v>368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45737</v>
      </c>
      <c r="U135" s="11">
        <v>5000</v>
      </c>
      <c r="V135" s="10">
        <v>4915</v>
      </c>
      <c r="W135" s="10">
        <v>85</v>
      </c>
      <c r="X135" s="10">
        <v>5300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45737</v>
      </c>
      <c r="AK135" s="3">
        <v>0</v>
      </c>
      <c r="AL135" s="3">
        <v>45728</v>
      </c>
      <c r="AM135" s="3">
        <v>45735</v>
      </c>
      <c r="AN135" s="3">
        <v>45736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400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45737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74</v>
      </c>
      <c r="AI136" s="1">
        <v>2</v>
      </c>
      <c r="AJ136" s="3">
        <v>45737</v>
      </c>
      <c r="AK136" s="3">
        <v>0</v>
      </c>
      <c r="AL136" s="3">
        <v>45728</v>
      </c>
      <c r="AM136" s="3">
        <v>45735</v>
      </c>
      <c r="AN136" s="3">
        <v>45736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45674</v>
      </c>
      <c r="B137" s="14" t="s">
        <v>332</v>
      </c>
      <c r="C137" s="9" t="s">
        <v>132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45737</v>
      </c>
      <c r="U137" s="11">
        <v>2500</v>
      </c>
      <c r="V137" s="10">
        <v>2455</v>
      </c>
      <c r="W137" s="10">
        <v>45</v>
      </c>
      <c r="X137" s="10">
        <v>2697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45737</v>
      </c>
      <c r="AK137" s="3">
        <v>0</v>
      </c>
      <c r="AL137" s="3">
        <v>45728</v>
      </c>
      <c r="AM137" s="3">
        <v>45735</v>
      </c>
      <c r="AN137" s="3">
        <v>45736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45694</v>
      </c>
      <c r="B138" s="14" t="s">
        <v>400</v>
      </c>
      <c r="C138" s="9" t="s">
        <v>132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45740</v>
      </c>
      <c r="U138" s="11">
        <v>8100</v>
      </c>
      <c r="V138" s="10">
        <v>8100</v>
      </c>
      <c r="W138" s="10">
        <v>0</v>
      </c>
      <c r="X138" s="10">
        <v>8000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332</v>
      </c>
      <c r="C139" s="9" t="s">
        <v>132</v>
      </c>
      <c r="D139" s="13" t="s">
        <v>372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45741</v>
      </c>
      <c r="U139" s="11">
        <v>5000</v>
      </c>
      <c r="V139" s="10">
        <v>4914</v>
      </c>
      <c r="W139" s="10">
        <v>86</v>
      </c>
      <c r="X139" s="10">
        <v>5400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332</v>
      </c>
      <c r="C140" s="9" t="s">
        <v>132</v>
      </c>
      <c r="D140" s="13" t="s">
        <v>371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45742</v>
      </c>
      <c r="U140" s="11">
        <v>2500</v>
      </c>
      <c r="V140" s="10">
        <v>2602</v>
      </c>
      <c r="W140" s="10">
        <v>0</v>
      </c>
      <c r="X140" s="10">
        <v>2700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45742</v>
      </c>
      <c r="AK140" s="3">
        <v>0</v>
      </c>
      <c r="AL140" s="3">
        <v>45733</v>
      </c>
      <c r="AM140" s="3">
        <v>45740</v>
      </c>
      <c r="AN140" s="3">
        <v>45741</v>
      </c>
      <c r="AO140" s="3">
        <v>45741</v>
      </c>
      <c r="AP140" s="3">
        <v>45737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332</v>
      </c>
      <c r="C141" s="9" t="s">
        <v>132</v>
      </c>
      <c r="D141" s="13" t="s">
        <v>370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45742</v>
      </c>
      <c r="U141" s="11">
        <v>2500</v>
      </c>
      <c r="V141" s="10">
        <v>2525</v>
      </c>
      <c r="W141" s="10">
        <v>0</v>
      </c>
      <c r="X141" s="10">
        <v>2750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126</v>
      </c>
      <c r="AH141" s="1" t="s">
        <v>74</v>
      </c>
      <c r="AI141" s="1">
        <v>2</v>
      </c>
      <c r="AJ141" s="3">
        <v>45742</v>
      </c>
      <c r="AK141" s="3">
        <v>0</v>
      </c>
      <c r="AL141" s="3">
        <v>45733</v>
      </c>
      <c r="AM141" s="3">
        <v>45740</v>
      </c>
      <c r="AN141" s="3">
        <v>45741</v>
      </c>
      <c r="AO141" s="3">
        <v>45741</v>
      </c>
      <c r="AP141" s="3">
        <v>45737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119</v>
      </c>
      <c r="BD142" s="56">
        <v>0</v>
      </c>
    </row>
    <row r="143" spans="1:56" ht="28.5" customHeight="1" x14ac:dyDescent="0.45">
      <c r="A143" s="3">
        <v>45714</v>
      </c>
      <c r="B143" s="14" t="s">
        <v>469</v>
      </c>
      <c r="C143" s="9" t="s">
        <v>86</v>
      </c>
      <c r="D143" s="13" t="s">
        <v>410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234</v>
      </c>
      <c r="T143" s="12">
        <v>45740</v>
      </c>
      <c r="U143" s="11">
        <v>20000</v>
      </c>
      <c r="V143" s="10">
        <v>14000</v>
      </c>
      <c r="W143" s="10">
        <v>6000</v>
      </c>
      <c r="X143" s="10">
        <v>15000</v>
      </c>
      <c r="Y143" s="10">
        <v>5250</v>
      </c>
      <c r="Z143" s="9" t="s">
        <v>82</v>
      </c>
      <c r="AA143" s="8">
        <v>5647.3725000000013</v>
      </c>
      <c r="AB143" s="8">
        <v>5647.3725000000013</v>
      </c>
      <c r="AC143" s="8">
        <v>0</v>
      </c>
      <c r="AD143" s="8">
        <v>0</v>
      </c>
      <c r="AE143" s="8">
        <v>0</v>
      </c>
      <c r="AF143" s="8" t="s">
        <v>439</v>
      </c>
      <c r="AG143" s="1" t="s">
        <v>123</v>
      </c>
      <c r="AH143" s="1" t="s">
        <v>74</v>
      </c>
      <c r="AI143" s="1">
        <v>2</v>
      </c>
      <c r="AJ143" s="3">
        <v>45740</v>
      </c>
      <c r="AK143" s="3">
        <v>0</v>
      </c>
      <c r="AL143" s="3">
        <v>45731</v>
      </c>
      <c r="AM143" s="3">
        <v>45738</v>
      </c>
      <c r="AN143" s="3">
        <v>45739</v>
      </c>
      <c r="AO143" s="3">
        <v>45739</v>
      </c>
      <c r="AP143" s="3">
        <v>45735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45714</v>
      </c>
      <c r="B144" s="14" t="s">
        <v>469</v>
      </c>
      <c r="C144" s="9" t="s">
        <v>86</v>
      </c>
      <c r="D144" s="13" t="s">
        <v>411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234</v>
      </c>
      <c r="T144" s="12">
        <v>45740</v>
      </c>
      <c r="U144" s="11">
        <v>30000</v>
      </c>
      <c r="V144" s="10">
        <v>0</v>
      </c>
      <c r="W144" s="10">
        <v>30000</v>
      </c>
      <c r="X144" s="10">
        <v>9620</v>
      </c>
      <c r="Y144" s="10">
        <v>21399</v>
      </c>
      <c r="Z144" s="9" t="s">
        <v>82</v>
      </c>
      <c r="AA144" s="8">
        <v>23018.690310000002</v>
      </c>
      <c r="AB144" s="8">
        <v>23018.690310000002</v>
      </c>
      <c r="AC144" s="8">
        <v>0</v>
      </c>
      <c r="AD144" s="8">
        <v>0</v>
      </c>
      <c r="AE144" s="8">
        <v>0</v>
      </c>
      <c r="AF144" s="8" t="s">
        <v>439</v>
      </c>
      <c r="AG144" s="1" t="s">
        <v>123</v>
      </c>
      <c r="AH144" s="1" t="s">
        <v>74</v>
      </c>
      <c r="AI144" s="1">
        <v>2</v>
      </c>
      <c r="AJ144" s="3">
        <v>45740</v>
      </c>
      <c r="AK144" s="3">
        <v>0</v>
      </c>
      <c r="AL144" s="3">
        <v>45731</v>
      </c>
      <c r="AM144" s="3">
        <v>45738</v>
      </c>
      <c r="AN144" s="3">
        <v>45739</v>
      </c>
      <c r="AO144" s="3">
        <v>45739</v>
      </c>
      <c r="AP144" s="3">
        <v>45735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45714</v>
      </c>
      <c r="B145" s="14" t="s">
        <v>470</v>
      </c>
      <c r="C145" s="9" t="s">
        <v>86</v>
      </c>
      <c r="D145" s="13" t="s">
        <v>354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234</v>
      </c>
      <c r="T145" s="12">
        <v>45740</v>
      </c>
      <c r="U145" s="11">
        <v>5000</v>
      </c>
      <c r="V145" s="10">
        <v>0</v>
      </c>
      <c r="W145" s="10">
        <v>5000</v>
      </c>
      <c r="X145" s="10">
        <v>5400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439</v>
      </c>
      <c r="AG145" s="1" t="s">
        <v>123</v>
      </c>
      <c r="AH145" s="1" t="s">
        <v>74</v>
      </c>
      <c r="AI145" s="1">
        <v>2</v>
      </c>
      <c r="AJ145" s="3">
        <v>45740</v>
      </c>
      <c r="AK145" s="3">
        <v>0</v>
      </c>
      <c r="AL145" s="3">
        <v>45731</v>
      </c>
      <c r="AM145" s="3">
        <v>45738</v>
      </c>
      <c r="AN145" s="3">
        <v>45739</v>
      </c>
      <c r="AO145" s="3">
        <v>45739</v>
      </c>
      <c r="AP145" s="3">
        <v>45735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471</v>
      </c>
      <c r="C146" s="9" t="s">
        <v>86</v>
      </c>
      <c r="D146" s="13" t="s">
        <v>472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234</v>
      </c>
      <c r="T146" s="12">
        <v>45740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82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0</v>
      </c>
      <c r="AF146" s="8" t="s">
        <v>439</v>
      </c>
      <c r="AG146" s="1" t="s">
        <v>123</v>
      </c>
      <c r="AH146" s="1" t="s">
        <v>74</v>
      </c>
      <c r="AI146" s="1">
        <v>2</v>
      </c>
      <c r="AJ146" s="3">
        <v>45740</v>
      </c>
      <c r="AK146" s="3">
        <v>0</v>
      </c>
      <c r="AL146" s="3">
        <v>45731</v>
      </c>
      <c r="AM146" s="3">
        <v>45738</v>
      </c>
      <c r="AN146" s="3">
        <v>45739</v>
      </c>
      <c r="AO146" s="3">
        <v>45739</v>
      </c>
      <c r="AP146" s="3">
        <v>45735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45723</v>
      </c>
      <c r="B147" s="14" t="s">
        <v>560</v>
      </c>
      <c r="C147" s="9" t="s">
        <v>86</v>
      </c>
      <c r="D147" s="13" t="s">
        <v>442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234</v>
      </c>
      <c r="T147" s="12">
        <v>45740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32270.700000000004</v>
      </c>
      <c r="AC147" s="8">
        <v>0</v>
      </c>
      <c r="AD147" s="8">
        <v>0</v>
      </c>
      <c r="AE147" s="8">
        <v>0</v>
      </c>
      <c r="AF147" s="8" t="s">
        <v>443</v>
      </c>
      <c r="AG147" s="1" t="s">
        <v>123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45707</v>
      </c>
      <c r="B148" s="14" t="s">
        <v>449</v>
      </c>
      <c r="C148" s="9" t="s">
        <v>86</v>
      </c>
      <c r="D148" s="13" t="s">
        <v>440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334</v>
      </c>
      <c r="T148" s="12">
        <v>45741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 t="s">
        <v>301</v>
      </c>
      <c r="AG148" s="1" t="s">
        <v>123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45707</v>
      </c>
      <c r="B149" s="14" t="s">
        <v>449</v>
      </c>
      <c r="C149" s="9" t="s">
        <v>86</v>
      </c>
      <c r="D149" s="13" t="s">
        <v>441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334</v>
      </c>
      <c r="T149" s="12">
        <v>45741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 t="s">
        <v>301</v>
      </c>
      <c r="AG149" s="1" t="s">
        <v>123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45707</v>
      </c>
      <c r="B150" s="14" t="s">
        <v>449</v>
      </c>
      <c r="C150" s="9" t="s">
        <v>86</v>
      </c>
      <c r="D150" s="13" t="s">
        <v>384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334</v>
      </c>
      <c r="T150" s="12">
        <v>45741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9819</v>
      </c>
      <c r="AC150" s="8">
        <v>937.90000000000146</v>
      </c>
      <c r="AD150" s="8">
        <v>0</v>
      </c>
      <c r="AE150" s="8">
        <v>0</v>
      </c>
      <c r="AF150" s="8" t="s">
        <v>301</v>
      </c>
      <c r="AG150" s="1" t="s">
        <v>124</v>
      </c>
      <c r="AH150" s="1" t="s">
        <v>74</v>
      </c>
      <c r="AI150" s="1">
        <v>2</v>
      </c>
      <c r="AJ150" s="3">
        <v>45741</v>
      </c>
      <c r="AK150" s="3">
        <v>0</v>
      </c>
      <c r="AL150" s="3">
        <v>45732</v>
      </c>
      <c r="AM150" s="3">
        <v>45739</v>
      </c>
      <c r="AN150" s="3">
        <v>45740</v>
      </c>
      <c r="AO150" s="3">
        <v>45740</v>
      </c>
      <c r="AP150" s="3">
        <v>45736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71.697244444444564</v>
      </c>
    </row>
    <row r="151" spans="1:56" ht="28.5" customHeight="1" x14ac:dyDescent="0.45">
      <c r="A151" s="3">
        <v>45731</v>
      </c>
      <c r="B151" s="14" t="s">
        <v>665</v>
      </c>
      <c r="C151" s="9" t="s">
        <v>86</v>
      </c>
      <c r="D151" s="13" t="s">
        <v>621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234</v>
      </c>
      <c r="T151" s="12">
        <v>45741</v>
      </c>
      <c r="U151" s="11">
        <v>15000</v>
      </c>
      <c r="V151" s="10">
        <v>0</v>
      </c>
      <c r="W151" s="10">
        <v>15000</v>
      </c>
      <c r="X151" s="10">
        <v>0</v>
      </c>
      <c r="Y151" s="10">
        <v>15750</v>
      </c>
      <c r="Z151" s="9" t="s">
        <v>82</v>
      </c>
      <c r="AA151" s="8">
        <v>16135.350000000002</v>
      </c>
      <c r="AB151" s="8">
        <v>0</v>
      </c>
      <c r="AC151" s="8">
        <v>16135.350000000002</v>
      </c>
      <c r="AD151" s="8">
        <v>0</v>
      </c>
      <c r="AE151" s="8">
        <v>0</v>
      </c>
      <c r="AF151" s="8" t="s">
        <v>245</v>
      </c>
      <c r="AG151" s="1" t="s">
        <v>123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1233.4578666666669</v>
      </c>
    </row>
    <row r="152" spans="1:56" ht="28.5" customHeight="1" x14ac:dyDescent="0.45">
      <c r="A152" s="3">
        <v>45731</v>
      </c>
      <c r="B152" s="14" t="s">
        <v>665</v>
      </c>
      <c r="C152" s="9" t="s">
        <v>86</v>
      </c>
      <c r="D152" s="13" t="s">
        <v>622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234</v>
      </c>
      <c r="T152" s="12">
        <v>45741</v>
      </c>
      <c r="U152" s="11">
        <v>15000</v>
      </c>
      <c r="V152" s="10">
        <v>0</v>
      </c>
      <c r="W152" s="10">
        <v>15000</v>
      </c>
      <c r="X152" s="10">
        <v>0</v>
      </c>
      <c r="Y152" s="10">
        <v>15750</v>
      </c>
      <c r="Z152" s="9" t="s">
        <v>82</v>
      </c>
      <c r="AA152" s="8">
        <v>16135.350000000002</v>
      </c>
      <c r="AB152" s="8">
        <v>0</v>
      </c>
      <c r="AC152" s="8">
        <v>16135.350000000002</v>
      </c>
      <c r="AD152" s="8">
        <v>0</v>
      </c>
      <c r="AE152" s="8">
        <v>0</v>
      </c>
      <c r="AF152" s="8" t="s">
        <v>245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1233.4578666666669</v>
      </c>
    </row>
    <row r="153" spans="1:56" ht="28.5" customHeight="1" x14ac:dyDescent="0.45">
      <c r="A153" s="3">
        <v>45721</v>
      </c>
      <c r="B153" s="14" t="s">
        <v>520</v>
      </c>
      <c r="C153" s="9" t="s">
        <v>73</v>
      </c>
      <c r="D153" s="13" t="s">
        <v>233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157</v>
      </c>
      <c r="T153" s="12">
        <v>45743</v>
      </c>
      <c r="U153" s="11">
        <v>10000</v>
      </c>
      <c r="V153" s="10">
        <v>0</v>
      </c>
      <c r="W153" s="10">
        <v>10000</v>
      </c>
      <c r="X153" s="10">
        <v>10509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45743</v>
      </c>
      <c r="AK153" s="3">
        <v>0</v>
      </c>
      <c r="AL153" s="3">
        <v>45734</v>
      </c>
      <c r="AM153" s="3">
        <v>45741</v>
      </c>
      <c r="AN153" s="3">
        <v>45742</v>
      </c>
      <c r="AO153" s="3">
        <v>45742</v>
      </c>
      <c r="AP153" s="3">
        <v>45738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468</v>
      </c>
      <c r="C154" s="9" t="s">
        <v>86</v>
      </c>
      <c r="D154" s="13" t="s">
        <v>386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334</v>
      </c>
      <c r="T154" s="12">
        <v>45743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82</v>
      </c>
      <c r="AA154" s="8">
        <v>53784.500000000007</v>
      </c>
      <c r="AB154" s="8">
        <v>0</v>
      </c>
      <c r="AC154" s="8">
        <v>53784.500000000007</v>
      </c>
      <c r="AD154" s="8">
        <v>0</v>
      </c>
      <c r="AE154" s="8">
        <v>0</v>
      </c>
      <c r="AF154" s="8" t="s">
        <v>439</v>
      </c>
      <c r="AG154" s="1" t="s">
        <v>123</v>
      </c>
      <c r="AH154" s="1" t="s">
        <v>74</v>
      </c>
      <c r="AI154" s="1">
        <v>2</v>
      </c>
      <c r="AJ154" s="3">
        <v>45743</v>
      </c>
      <c r="AK154" s="3">
        <v>0</v>
      </c>
      <c r="AL154" s="3">
        <v>45734</v>
      </c>
      <c r="AM154" s="3">
        <v>45741</v>
      </c>
      <c r="AN154" s="3">
        <v>45742</v>
      </c>
      <c r="AO154" s="3">
        <v>45742</v>
      </c>
      <c r="AP154" s="3">
        <v>45738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4111.5262222222227</v>
      </c>
    </row>
    <row r="155" spans="1:56" ht="28.5" customHeight="1" x14ac:dyDescent="0.45">
      <c r="A155" s="3">
        <v>45721</v>
      </c>
      <c r="B155" s="14" t="s">
        <v>529</v>
      </c>
      <c r="C155" s="9" t="s">
        <v>152</v>
      </c>
      <c r="D155" s="13" t="s">
        <v>296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45743</v>
      </c>
      <c r="U155" s="11">
        <v>10000</v>
      </c>
      <c r="V155" s="10">
        <v>956</v>
      </c>
      <c r="W155" s="10">
        <v>9044</v>
      </c>
      <c r="X155" s="10">
        <v>0</v>
      </c>
      <c r="Y155" s="10">
        <v>9496.2000000000007</v>
      </c>
      <c r="Z155" s="9" t="s">
        <v>82</v>
      </c>
      <c r="AA155" s="8">
        <v>9475.8510000000006</v>
      </c>
      <c r="AB155" s="8">
        <v>0</v>
      </c>
      <c r="AC155" s="8">
        <v>9475.8510000000006</v>
      </c>
      <c r="AD155" s="8">
        <v>0</v>
      </c>
      <c r="AE155" s="8">
        <v>0</v>
      </c>
      <c r="AF155" s="8">
        <v>0</v>
      </c>
      <c r="AG155" s="1" t="s">
        <v>124</v>
      </c>
      <c r="AH155" s="1" t="s">
        <v>74</v>
      </c>
      <c r="AI155" s="1">
        <v>2</v>
      </c>
      <c r="AJ155" s="3">
        <v>45743</v>
      </c>
      <c r="AK155" s="3">
        <v>0</v>
      </c>
      <c r="AL155" s="3">
        <v>45734</v>
      </c>
      <c r="AM155" s="3">
        <v>45741</v>
      </c>
      <c r="AN155" s="3">
        <v>45742</v>
      </c>
      <c r="AO155" s="3">
        <v>45742</v>
      </c>
      <c r="AP155" s="3">
        <v>45738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724.37616533333335</v>
      </c>
    </row>
    <row r="156" spans="1:56" ht="28.5" customHeight="1" x14ac:dyDescent="0.45">
      <c r="A156" s="3">
        <v>45724</v>
      </c>
      <c r="B156" s="14" t="s">
        <v>598</v>
      </c>
      <c r="C156" s="9" t="s">
        <v>86</v>
      </c>
      <c r="D156" s="13" t="s">
        <v>327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45744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443</v>
      </c>
      <c r="AG156" s="1" t="s">
        <v>123</v>
      </c>
      <c r="AH156" s="1" t="s">
        <v>74</v>
      </c>
      <c r="AI156" s="1">
        <v>2</v>
      </c>
      <c r="AJ156" s="3">
        <v>45744</v>
      </c>
      <c r="AK156" s="3">
        <v>0</v>
      </c>
      <c r="AL156" s="3">
        <v>45735</v>
      </c>
      <c r="AM156" s="3">
        <v>45742</v>
      </c>
      <c r="AN156" s="3">
        <v>45743</v>
      </c>
      <c r="AO156" s="3">
        <v>45743</v>
      </c>
      <c r="AP156" s="3">
        <v>45739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45720</v>
      </c>
      <c r="B157" s="14" t="s">
        <v>515</v>
      </c>
      <c r="C157" s="9" t="s">
        <v>86</v>
      </c>
      <c r="D157" s="13" t="s">
        <v>410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45744</v>
      </c>
      <c r="U157" s="11">
        <v>25000</v>
      </c>
      <c r="V157" s="10">
        <v>0</v>
      </c>
      <c r="W157" s="10">
        <v>25000</v>
      </c>
      <c r="X157" s="10">
        <v>0</v>
      </c>
      <c r="Y157" s="10">
        <v>26250</v>
      </c>
      <c r="Z157" s="9" t="s">
        <v>82</v>
      </c>
      <c r="AA157" s="8">
        <v>26892.250000000004</v>
      </c>
      <c r="AB157" s="8">
        <v>0</v>
      </c>
      <c r="AC157" s="8">
        <v>26892.250000000004</v>
      </c>
      <c r="AD157" s="8">
        <v>0</v>
      </c>
      <c r="AE157" s="8">
        <v>0</v>
      </c>
      <c r="AF157" s="8" t="s">
        <v>439</v>
      </c>
      <c r="AG157" s="1" t="s">
        <v>123</v>
      </c>
      <c r="AH157" s="1" t="s">
        <v>74</v>
      </c>
      <c r="AI157" s="1">
        <v>2</v>
      </c>
      <c r="AJ157" s="3">
        <v>45744</v>
      </c>
      <c r="AK157" s="3">
        <v>0</v>
      </c>
      <c r="AL157" s="3">
        <v>45735</v>
      </c>
      <c r="AM157" s="3">
        <v>45742</v>
      </c>
      <c r="AN157" s="3">
        <v>45743</v>
      </c>
      <c r="AO157" s="3">
        <v>45743</v>
      </c>
      <c r="AP157" s="3">
        <v>45739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2055.7631111111114</v>
      </c>
    </row>
    <row r="158" spans="1:56" ht="28.5" customHeight="1" x14ac:dyDescent="0.45">
      <c r="A158" s="3">
        <v>45721</v>
      </c>
      <c r="B158" s="14" t="s">
        <v>530</v>
      </c>
      <c r="C158" s="9" t="s">
        <v>152</v>
      </c>
      <c r="D158" s="13" t="s">
        <v>292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45744</v>
      </c>
      <c r="U158" s="11">
        <v>12320</v>
      </c>
      <c r="V158" s="10">
        <v>0</v>
      </c>
      <c r="W158" s="10">
        <v>12320</v>
      </c>
      <c r="X158" s="10">
        <v>21000</v>
      </c>
      <c r="Y158" s="10">
        <v>0</v>
      </c>
      <c r="Z158" s="9" t="s">
        <v>82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74</v>
      </c>
      <c r="AI158" s="1">
        <v>2</v>
      </c>
      <c r="AJ158" s="3">
        <v>45744</v>
      </c>
      <c r="AK158" s="3">
        <v>0</v>
      </c>
      <c r="AL158" s="3">
        <v>45735</v>
      </c>
      <c r="AM158" s="3">
        <v>45742</v>
      </c>
      <c r="AN158" s="3">
        <v>45743</v>
      </c>
      <c r="AO158" s="3">
        <v>45743</v>
      </c>
      <c r="AP158" s="3">
        <v>45739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45721</v>
      </c>
      <c r="B159" s="14" t="s">
        <v>531</v>
      </c>
      <c r="C159" s="9" t="s">
        <v>152</v>
      </c>
      <c r="D159" s="13" t="s">
        <v>500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45744</v>
      </c>
      <c r="U159" s="11">
        <v>10503</v>
      </c>
      <c r="V159" s="10">
        <v>0</v>
      </c>
      <c r="W159" s="10">
        <v>10503</v>
      </c>
      <c r="X159" s="10">
        <v>0</v>
      </c>
      <c r="Y159" s="10">
        <v>11028.15</v>
      </c>
      <c r="Z159" s="9" t="s">
        <v>82</v>
      </c>
      <c r="AA159" s="8">
        <v>11004.518250000001</v>
      </c>
      <c r="AB159" s="8">
        <v>0</v>
      </c>
      <c r="AC159" s="8">
        <v>11004.518250000001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45744</v>
      </c>
      <c r="AK159" s="3">
        <v>0</v>
      </c>
      <c r="AL159" s="3">
        <v>45735</v>
      </c>
      <c r="AM159" s="3">
        <v>45742</v>
      </c>
      <c r="AN159" s="3">
        <v>45743</v>
      </c>
      <c r="AO159" s="3">
        <v>45743</v>
      </c>
      <c r="AP159" s="3">
        <v>45739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841.23428400000012</v>
      </c>
    </row>
    <row r="160" spans="1:56" ht="28.5" customHeight="1" x14ac:dyDescent="0.45">
      <c r="A160" s="3">
        <v>45724</v>
      </c>
      <c r="B160" s="14" t="s">
        <v>599</v>
      </c>
      <c r="C160" s="9" t="s">
        <v>86</v>
      </c>
      <c r="D160" s="13" t="s">
        <v>535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45744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82</v>
      </c>
      <c r="AA160" s="8">
        <v>7529.8300000000008</v>
      </c>
      <c r="AB160" s="8">
        <v>0</v>
      </c>
      <c r="AC160" s="8">
        <v>7529.8300000000008</v>
      </c>
      <c r="AD160" s="8">
        <v>0</v>
      </c>
      <c r="AE160" s="8">
        <v>0</v>
      </c>
      <c r="AF160" s="8" t="s">
        <v>443</v>
      </c>
      <c r="AG160" s="1" t="s">
        <v>123</v>
      </c>
      <c r="AH160" s="1" t="s">
        <v>74</v>
      </c>
      <c r="AI160" s="1">
        <v>2</v>
      </c>
      <c r="AJ160" s="3">
        <v>45744</v>
      </c>
      <c r="AK160" s="3">
        <v>0</v>
      </c>
      <c r="AL160" s="3">
        <v>45735</v>
      </c>
      <c r="AM160" s="3">
        <v>45742</v>
      </c>
      <c r="AN160" s="3">
        <v>45743</v>
      </c>
      <c r="AO160" s="3">
        <v>45743</v>
      </c>
      <c r="AP160" s="3">
        <v>45739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575.61367111111122</v>
      </c>
    </row>
    <row r="161" spans="1:56" ht="28.5" customHeight="1" x14ac:dyDescent="0.45">
      <c r="A161" s="3">
        <v>45724</v>
      </c>
      <c r="B161" s="14" t="s">
        <v>599</v>
      </c>
      <c r="C161" s="9" t="s">
        <v>86</v>
      </c>
      <c r="D161" s="13" t="s">
        <v>536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45744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443</v>
      </c>
      <c r="AG161" s="1" t="s">
        <v>123</v>
      </c>
      <c r="AH161" s="1" t="s">
        <v>74</v>
      </c>
      <c r="AI161" s="1">
        <v>2</v>
      </c>
      <c r="AJ161" s="3">
        <v>45744</v>
      </c>
      <c r="AK161" s="3">
        <v>0</v>
      </c>
      <c r="AL161" s="3">
        <v>45735</v>
      </c>
      <c r="AM161" s="3">
        <v>45742</v>
      </c>
      <c r="AN161" s="3">
        <v>45743</v>
      </c>
      <c r="AO161" s="3">
        <v>45743</v>
      </c>
      <c r="AP161" s="3">
        <v>45739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45721</v>
      </c>
      <c r="B162" s="14" t="s">
        <v>531</v>
      </c>
      <c r="C162" s="9" t="s">
        <v>152</v>
      </c>
      <c r="D162" s="13" t="s">
        <v>500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45744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10477.5</v>
      </c>
      <c r="AB162" s="8">
        <v>0</v>
      </c>
      <c r="AC162" s="8">
        <v>10477.5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45744</v>
      </c>
      <c r="AK162" s="3">
        <v>0</v>
      </c>
      <c r="AL162" s="3">
        <v>45735</v>
      </c>
      <c r="AM162" s="3">
        <v>45742</v>
      </c>
      <c r="AN162" s="3">
        <v>45743</v>
      </c>
      <c r="AO162" s="3">
        <v>45743</v>
      </c>
      <c r="AP162" s="3">
        <v>45739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800.9466666666666</v>
      </c>
    </row>
    <row r="163" spans="1:56" ht="28.5" customHeight="1" x14ac:dyDescent="0.45">
      <c r="A163" s="3">
        <v>45724</v>
      </c>
      <c r="B163" s="14" t="s">
        <v>600</v>
      </c>
      <c r="C163" s="9" t="s">
        <v>86</v>
      </c>
      <c r="D163" s="13" t="s">
        <v>537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234</v>
      </c>
      <c r="T163" s="12">
        <v>45747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443</v>
      </c>
      <c r="AG163" s="1" t="s">
        <v>123</v>
      </c>
      <c r="AH163" s="1" t="s">
        <v>74</v>
      </c>
      <c r="AI163" s="1">
        <v>2</v>
      </c>
      <c r="AJ163" s="3">
        <v>45747</v>
      </c>
      <c r="AK163" s="3">
        <v>0</v>
      </c>
      <c r="AL163" s="3">
        <v>45738</v>
      </c>
      <c r="AM163" s="3">
        <v>45745</v>
      </c>
      <c r="AN163" s="3">
        <v>45746</v>
      </c>
      <c r="AO163" s="3">
        <v>45746</v>
      </c>
      <c r="AP163" s="3">
        <v>45742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600</v>
      </c>
      <c r="C164" s="9" t="s">
        <v>86</v>
      </c>
      <c r="D164" s="13" t="s">
        <v>271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234</v>
      </c>
      <c r="T164" s="12">
        <v>45747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443</v>
      </c>
      <c r="AG164" s="1" t="s">
        <v>123</v>
      </c>
      <c r="AH164" s="1" t="s">
        <v>74</v>
      </c>
      <c r="AI164" s="1">
        <v>2</v>
      </c>
      <c r="AJ164" s="3">
        <v>45747</v>
      </c>
      <c r="AK164" s="3">
        <v>0</v>
      </c>
      <c r="AL164" s="3">
        <v>45738</v>
      </c>
      <c r="AM164" s="3">
        <v>45745</v>
      </c>
      <c r="AN164" s="3">
        <v>45746</v>
      </c>
      <c r="AO164" s="3">
        <v>45746</v>
      </c>
      <c r="AP164" s="3">
        <v>45742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45724</v>
      </c>
      <c r="B165" s="14" t="s">
        <v>600</v>
      </c>
      <c r="C165" s="9" t="s">
        <v>86</v>
      </c>
      <c r="D165" s="13" t="s">
        <v>538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234</v>
      </c>
      <c r="T165" s="12">
        <v>45747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443</v>
      </c>
      <c r="AG165" s="1" t="s">
        <v>123</v>
      </c>
      <c r="AH165" s="1" t="s">
        <v>74</v>
      </c>
      <c r="AI165" s="1">
        <v>2</v>
      </c>
      <c r="AJ165" s="3">
        <v>45747</v>
      </c>
      <c r="AK165" s="3">
        <v>0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601</v>
      </c>
      <c r="C166" s="9" t="s">
        <v>86</v>
      </c>
      <c r="D166" s="13" t="s">
        <v>270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45747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443</v>
      </c>
      <c r="AG166" s="1" t="s">
        <v>123</v>
      </c>
      <c r="AH166" s="1" t="s">
        <v>74</v>
      </c>
      <c r="AI166" s="1">
        <v>2</v>
      </c>
      <c r="AJ166" s="3">
        <v>45747</v>
      </c>
      <c r="AK166" s="3">
        <v>0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1644.610488888889</v>
      </c>
    </row>
    <row r="167" spans="1:56" ht="28.5" customHeight="1" x14ac:dyDescent="0.45">
      <c r="A167" s="3">
        <v>45722</v>
      </c>
      <c r="B167" s="14" t="s">
        <v>539</v>
      </c>
      <c r="C167" s="9" t="s">
        <v>86</v>
      </c>
      <c r="D167" s="13" t="s">
        <v>326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45747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443</v>
      </c>
      <c r="AG167" s="1" t="s">
        <v>123</v>
      </c>
      <c r="AH167" s="1" t="s">
        <v>74</v>
      </c>
      <c r="AI167" s="1">
        <v>2</v>
      </c>
      <c r="AJ167" s="3">
        <v>45747</v>
      </c>
      <c r="AK167" s="3">
        <v>0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561</v>
      </c>
      <c r="C168" s="9" t="s">
        <v>86</v>
      </c>
      <c r="D168" s="13" t="s">
        <v>442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45747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443</v>
      </c>
      <c r="AG168" s="1" t="s">
        <v>124</v>
      </c>
      <c r="AH168" s="1" t="s">
        <v>74</v>
      </c>
      <c r="AI168" s="1">
        <v>2</v>
      </c>
      <c r="AJ168" s="3">
        <v>45747</v>
      </c>
      <c r="AK168" s="3">
        <v>0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602</v>
      </c>
      <c r="C169" s="9" t="s">
        <v>86</v>
      </c>
      <c r="D169" s="13" t="s">
        <v>333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334</v>
      </c>
      <c r="T169" s="12">
        <v>45748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301</v>
      </c>
      <c r="AG169" s="1" t="s">
        <v>123</v>
      </c>
      <c r="AH169" s="1" t="s">
        <v>74</v>
      </c>
      <c r="AI169" s="1">
        <v>2</v>
      </c>
      <c r="AJ169" s="3">
        <v>45748</v>
      </c>
      <c r="AK169" s="3">
        <v>0</v>
      </c>
      <c r="AL169" s="3">
        <v>45739</v>
      </c>
      <c r="AM169" s="3">
        <v>45746</v>
      </c>
      <c r="AN169" s="3">
        <v>45747</v>
      </c>
      <c r="AO169" s="3">
        <v>45747</v>
      </c>
      <c r="AP169" s="3">
        <v>45743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45721</v>
      </c>
      <c r="B170" s="14" t="s">
        <v>529</v>
      </c>
      <c r="C170" s="9" t="s">
        <v>152</v>
      </c>
      <c r="D170" s="13" t="s">
        <v>296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45748</v>
      </c>
      <c r="AK170" s="3">
        <v>0</v>
      </c>
      <c r="AL170" s="3">
        <v>45739</v>
      </c>
      <c r="AM170" s="3">
        <v>45746</v>
      </c>
      <c r="AN170" s="3">
        <v>45747</v>
      </c>
      <c r="AO170" s="3">
        <v>45747</v>
      </c>
      <c r="AP170" s="3">
        <v>45743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45721</v>
      </c>
      <c r="B171" s="14" t="s">
        <v>530</v>
      </c>
      <c r="C171" s="9" t="s">
        <v>152</v>
      </c>
      <c r="D171" s="13" t="s">
        <v>292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45748</v>
      </c>
      <c r="U171" s="11">
        <v>20000</v>
      </c>
      <c r="V171" s="10">
        <v>0</v>
      </c>
      <c r="W171" s="10">
        <v>20000</v>
      </c>
      <c r="X171" s="10">
        <v>21000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74</v>
      </c>
      <c r="AI171" s="1">
        <v>2</v>
      </c>
      <c r="AJ171" s="3">
        <v>45748</v>
      </c>
      <c r="AK171" s="3">
        <v>0</v>
      </c>
      <c r="AL171" s="3">
        <v>45739</v>
      </c>
      <c r="AM171" s="3">
        <v>45746</v>
      </c>
      <c r="AN171" s="3">
        <v>45747</v>
      </c>
      <c r="AO171" s="3">
        <v>45747</v>
      </c>
      <c r="AP171" s="3">
        <v>45743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45731</v>
      </c>
      <c r="B172" s="14" t="s">
        <v>666</v>
      </c>
      <c r="C172" s="9" t="s">
        <v>86</v>
      </c>
      <c r="D172" s="13" t="s">
        <v>624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45749</v>
      </c>
      <c r="U172" s="11">
        <v>15000</v>
      </c>
      <c r="V172" s="10">
        <v>0</v>
      </c>
      <c r="W172" s="10">
        <v>15000</v>
      </c>
      <c r="X172" s="10">
        <v>0</v>
      </c>
      <c r="Y172" s="10">
        <v>15750</v>
      </c>
      <c r="Z172" s="9" t="s">
        <v>82</v>
      </c>
      <c r="AA172" s="8">
        <v>16135.350000000002</v>
      </c>
      <c r="AB172" s="8">
        <v>0</v>
      </c>
      <c r="AC172" s="8">
        <v>16135.350000000002</v>
      </c>
      <c r="AD172" s="8">
        <v>0</v>
      </c>
      <c r="AE172" s="8">
        <v>0</v>
      </c>
      <c r="AF172" s="8" t="s">
        <v>245</v>
      </c>
      <c r="AG172" s="1" t="s">
        <v>123</v>
      </c>
      <c r="AH172" s="1" t="s">
        <v>74</v>
      </c>
      <c r="AI172" s="1">
        <v>2</v>
      </c>
      <c r="AJ172" s="3">
        <v>45749</v>
      </c>
      <c r="AK172" s="3">
        <v>0</v>
      </c>
      <c r="AL172" s="3">
        <v>45740</v>
      </c>
      <c r="AM172" s="3">
        <v>45747</v>
      </c>
      <c r="AN172" s="3">
        <v>45748</v>
      </c>
      <c r="AO172" s="3">
        <v>45748</v>
      </c>
      <c r="AP172" s="3">
        <v>45744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1233.4578666666669</v>
      </c>
    </row>
    <row r="173" spans="1:56" ht="28.5" customHeight="1" x14ac:dyDescent="0.45">
      <c r="A173" s="3">
        <v>45731</v>
      </c>
      <c r="B173" s="14" t="s">
        <v>667</v>
      </c>
      <c r="C173" s="9" t="s">
        <v>86</v>
      </c>
      <c r="D173" s="13" t="s">
        <v>628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45749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245</v>
      </c>
      <c r="AG173" s="1" t="s">
        <v>123</v>
      </c>
      <c r="AH173" s="1" t="s">
        <v>74</v>
      </c>
      <c r="AI173" s="1">
        <v>2</v>
      </c>
      <c r="AJ173" s="3">
        <v>45749</v>
      </c>
      <c r="AK173" s="3">
        <v>0</v>
      </c>
      <c r="AL173" s="3">
        <v>45740</v>
      </c>
      <c r="AM173" s="3">
        <v>45747</v>
      </c>
      <c r="AN173" s="3">
        <v>45748</v>
      </c>
      <c r="AO173" s="3">
        <v>45748</v>
      </c>
      <c r="AP173" s="3">
        <v>45744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45731</v>
      </c>
      <c r="B174" s="14" t="s">
        <v>667</v>
      </c>
      <c r="C174" s="9" t="s">
        <v>86</v>
      </c>
      <c r="D174" s="13" t="s">
        <v>629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45749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245</v>
      </c>
      <c r="AG174" s="1" t="s">
        <v>123</v>
      </c>
      <c r="AH174" s="1" t="s">
        <v>74</v>
      </c>
      <c r="AI174" s="1">
        <v>2</v>
      </c>
      <c r="AJ174" s="3">
        <v>45749</v>
      </c>
      <c r="AK174" s="3">
        <v>0</v>
      </c>
      <c r="AL174" s="3">
        <v>45740</v>
      </c>
      <c r="AM174" s="3">
        <v>45747</v>
      </c>
      <c r="AN174" s="3">
        <v>45748</v>
      </c>
      <c r="AO174" s="3">
        <v>45748</v>
      </c>
      <c r="AP174" s="3">
        <v>45744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45731</v>
      </c>
      <c r="B175" s="14" t="s">
        <v>668</v>
      </c>
      <c r="C175" s="9" t="s">
        <v>86</v>
      </c>
      <c r="D175" s="13" t="s">
        <v>630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45749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82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 t="s">
        <v>245</v>
      </c>
      <c r="AG175" s="1" t="s">
        <v>123</v>
      </c>
      <c r="AH175" s="1" t="s">
        <v>74</v>
      </c>
      <c r="AI175" s="1">
        <v>2</v>
      </c>
      <c r="AJ175" s="3">
        <v>45749</v>
      </c>
      <c r="AK175" s="3">
        <v>0</v>
      </c>
      <c r="AL175" s="3">
        <v>45740</v>
      </c>
      <c r="AM175" s="3">
        <v>45747</v>
      </c>
      <c r="AN175" s="3">
        <v>45748</v>
      </c>
      <c r="AO175" s="3">
        <v>45748</v>
      </c>
      <c r="AP175" s="3">
        <v>45744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822.3052444444445</v>
      </c>
    </row>
    <row r="176" spans="1:56" ht="28.5" customHeight="1" x14ac:dyDescent="0.45">
      <c r="A176" s="3">
        <v>45724</v>
      </c>
      <c r="B176" s="14" t="s">
        <v>602</v>
      </c>
      <c r="C176" s="9" t="s">
        <v>86</v>
      </c>
      <c r="D176" s="13" t="s">
        <v>536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334</v>
      </c>
      <c r="T176" s="12">
        <v>45750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301</v>
      </c>
      <c r="AG176" s="1" t="s">
        <v>123</v>
      </c>
      <c r="AH176" s="1" t="s">
        <v>74</v>
      </c>
      <c r="AI176" s="1">
        <v>2</v>
      </c>
      <c r="AJ176" s="3">
        <v>45750</v>
      </c>
      <c r="AK176" s="3">
        <v>0</v>
      </c>
      <c r="AL176" s="3">
        <v>45741</v>
      </c>
      <c r="AM176" s="3">
        <v>45748</v>
      </c>
      <c r="AN176" s="3">
        <v>45749</v>
      </c>
      <c r="AO176" s="3">
        <v>45749</v>
      </c>
      <c r="AP176" s="3">
        <v>45745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45722</v>
      </c>
      <c r="B177" s="14" t="s">
        <v>540</v>
      </c>
      <c r="C177" s="9" t="s">
        <v>86</v>
      </c>
      <c r="D177" s="13" t="s">
        <v>326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234</v>
      </c>
      <c r="T177" s="12">
        <v>45750</v>
      </c>
      <c r="U177" s="11">
        <v>40000</v>
      </c>
      <c r="V177" s="10">
        <v>0</v>
      </c>
      <c r="W177" s="10">
        <v>40000</v>
      </c>
      <c r="X177" s="10">
        <v>0</v>
      </c>
      <c r="Y177" s="10">
        <v>42000</v>
      </c>
      <c r="Z177" s="9" t="s">
        <v>82</v>
      </c>
      <c r="AA177" s="8">
        <v>43027.600000000006</v>
      </c>
      <c r="AB177" s="8">
        <v>0</v>
      </c>
      <c r="AC177" s="8">
        <v>43027.600000000006</v>
      </c>
      <c r="AD177" s="8">
        <v>0</v>
      </c>
      <c r="AE177" s="8">
        <v>0</v>
      </c>
      <c r="AF177" s="8" t="s">
        <v>443</v>
      </c>
      <c r="AG177" s="1" t="s">
        <v>123</v>
      </c>
      <c r="AH177" s="1" t="s">
        <v>74</v>
      </c>
      <c r="AI177" s="1">
        <v>2</v>
      </c>
      <c r="AJ177" s="3">
        <v>45750</v>
      </c>
      <c r="AK177" s="3">
        <v>0</v>
      </c>
      <c r="AL177" s="3">
        <v>45741</v>
      </c>
      <c r="AM177" s="3">
        <v>45748</v>
      </c>
      <c r="AN177" s="3">
        <v>45749</v>
      </c>
      <c r="AO177" s="3">
        <v>45749</v>
      </c>
      <c r="AP177" s="3">
        <v>45745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3289.220977777778</v>
      </c>
    </row>
    <row r="178" spans="1:56" ht="28.5" customHeight="1" x14ac:dyDescent="0.45">
      <c r="A178" s="3">
        <v>45731</v>
      </c>
      <c r="B178" s="14" t="s">
        <v>669</v>
      </c>
      <c r="C178" s="9" t="s">
        <v>86</v>
      </c>
      <c r="D178" s="13" t="s">
        <v>626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245</v>
      </c>
      <c r="AG178" s="1" t="s">
        <v>123</v>
      </c>
      <c r="AH178" s="1" t="s">
        <v>74</v>
      </c>
      <c r="AI178" s="1">
        <v>2</v>
      </c>
      <c r="AJ178" s="3">
        <v>45751</v>
      </c>
      <c r="AK178" s="3">
        <v>0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670</v>
      </c>
      <c r="C179" s="9" t="s">
        <v>86</v>
      </c>
      <c r="D179" s="13" t="s">
        <v>632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45751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245</v>
      </c>
      <c r="AG179" s="1" t="s">
        <v>123</v>
      </c>
      <c r="AH179" s="1" t="s">
        <v>74</v>
      </c>
      <c r="AI179" s="1">
        <v>2</v>
      </c>
      <c r="AJ179" s="3">
        <v>45751</v>
      </c>
      <c r="AK179" s="3">
        <v>0</v>
      </c>
      <c r="AL179" s="3">
        <v>45742</v>
      </c>
      <c r="AM179" s="3">
        <v>45749</v>
      </c>
      <c r="AN179" s="3">
        <v>45750</v>
      </c>
      <c r="AO179" s="3">
        <v>45750</v>
      </c>
      <c r="AP179" s="3">
        <v>45746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45731</v>
      </c>
      <c r="B180" s="14" t="s">
        <v>671</v>
      </c>
      <c r="C180" s="9" t="s">
        <v>86</v>
      </c>
      <c r="D180" s="13" t="s">
        <v>634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45751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245</v>
      </c>
      <c r="AG180" s="1" t="s">
        <v>123</v>
      </c>
      <c r="AH180" s="1" t="s">
        <v>74</v>
      </c>
      <c r="AI180" s="1">
        <v>2</v>
      </c>
      <c r="AJ180" s="3">
        <v>45751</v>
      </c>
      <c r="AK180" s="3">
        <v>0</v>
      </c>
      <c r="AL180" s="3">
        <v>45742</v>
      </c>
      <c r="AM180" s="3">
        <v>45749</v>
      </c>
      <c r="AN180" s="3">
        <v>45750</v>
      </c>
      <c r="AO180" s="3">
        <v>45750</v>
      </c>
      <c r="AP180" s="3">
        <v>45746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603</v>
      </c>
      <c r="C181" s="9" t="s">
        <v>86</v>
      </c>
      <c r="D181" s="13" t="s">
        <v>472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45751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443</v>
      </c>
      <c r="AG181" s="1" t="s">
        <v>126</v>
      </c>
      <c r="AH181" s="1" t="s">
        <v>74</v>
      </c>
      <c r="AI181" s="1">
        <v>2</v>
      </c>
      <c r="AJ181" s="3">
        <v>45751</v>
      </c>
      <c r="AK181" s="3">
        <v>0</v>
      </c>
      <c r="AL181" s="3">
        <v>45742</v>
      </c>
      <c r="AM181" s="3">
        <v>45749</v>
      </c>
      <c r="AN181" s="3">
        <v>45750</v>
      </c>
      <c r="AO181" s="3">
        <v>45750</v>
      </c>
      <c r="AP181" s="3">
        <v>45746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45724</v>
      </c>
      <c r="B182" s="14" t="s">
        <v>603</v>
      </c>
      <c r="C182" s="9" t="s">
        <v>86</v>
      </c>
      <c r="D182" s="13" t="s">
        <v>541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45751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443</v>
      </c>
      <c r="AG182" s="1" t="s">
        <v>123</v>
      </c>
      <c r="AH182" s="1" t="s">
        <v>74</v>
      </c>
      <c r="AI182" s="1">
        <v>2</v>
      </c>
      <c r="AJ182" s="3">
        <v>45751</v>
      </c>
      <c r="AK182" s="3">
        <v>0</v>
      </c>
      <c r="AL182" s="3">
        <v>45742</v>
      </c>
      <c r="AM182" s="3">
        <v>45749</v>
      </c>
      <c r="AN182" s="3">
        <v>45750</v>
      </c>
      <c r="AO182" s="3">
        <v>45750</v>
      </c>
      <c r="AP182" s="3">
        <v>45746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411.15262222222225</v>
      </c>
    </row>
    <row r="183" spans="1:56" ht="28.5" customHeight="1" x14ac:dyDescent="0.45">
      <c r="A183" s="3">
        <v>45721</v>
      </c>
      <c r="B183" s="14" t="s">
        <v>529</v>
      </c>
      <c r="C183" s="9" t="s">
        <v>152</v>
      </c>
      <c r="D183" s="13" t="s">
        <v>296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45752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10477.5</v>
      </c>
      <c r="AB183" s="8">
        <v>0</v>
      </c>
      <c r="AC183" s="8">
        <v>10477.5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45752</v>
      </c>
      <c r="AK183" s="3">
        <v>0</v>
      </c>
      <c r="AL183" s="3">
        <v>45743</v>
      </c>
      <c r="AM183" s="3">
        <v>45750</v>
      </c>
      <c r="AN183" s="3">
        <v>45751</v>
      </c>
      <c r="AO183" s="3">
        <v>45751</v>
      </c>
      <c r="AP183" s="3">
        <v>45747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800.9466666666666</v>
      </c>
    </row>
    <row r="184" spans="1:56" ht="28.5" customHeight="1" x14ac:dyDescent="0.45">
      <c r="A184" s="3">
        <v>45721</v>
      </c>
      <c r="B184" s="14" t="s">
        <v>530</v>
      </c>
      <c r="C184" s="9" t="s">
        <v>152</v>
      </c>
      <c r="D184" s="13" t="s">
        <v>292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45752</v>
      </c>
      <c r="U184" s="11">
        <v>20000</v>
      </c>
      <c r="V184" s="10">
        <v>0</v>
      </c>
      <c r="W184" s="10">
        <v>20000</v>
      </c>
      <c r="X184" s="10">
        <v>10900</v>
      </c>
      <c r="Y184" s="10">
        <v>9555</v>
      </c>
      <c r="Z184" s="9" t="s">
        <v>82</v>
      </c>
      <c r="AA184" s="8">
        <v>10011.251250000001</v>
      </c>
      <c r="AB184" s="8">
        <v>0</v>
      </c>
      <c r="AC184" s="8">
        <v>10011.251250000001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74</v>
      </c>
      <c r="AI184" s="1">
        <v>2</v>
      </c>
      <c r="AJ184" s="3">
        <v>45752</v>
      </c>
      <c r="AK184" s="3">
        <v>0</v>
      </c>
      <c r="AL184" s="3">
        <v>45743</v>
      </c>
      <c r="AM184" s="3">
        <v>45750</v>
      </c>
      <c r="AN184" s="3">
        <v>45751</v>
      </c>
      <c r="AO184" s="3">
        <v>45751</v>
      </c>
      <c r="AP184" s="3">
        <v>45747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765.3045400000002</v>
      </c>
    </row>
    <row r="185" spans="1:56" ht="28.5" customHeight="1" x14ac:dyDescent="0.45">
      <c r="A185" s="3">
        <v>45722</v>
      </c>
      <c r="B185" s="14" t="s">
        <v>542</v>
      </c>
      <c r="C185" s="9" t="s">
        <v>86</v>
      </c>
      <c r="D185" s="13" t="s">
        <v>521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45754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443</v>
      </c>
      <c r="AG185" s="1" t="s">
        <v>123</v>
      </c>
      <c r="AH185" s="1" t="s">
        <v>74</v>
      </c>
      <c r="AI185" s="1">
        <v>2</v>
      </c>
      <c r="AJ185" s="3">
        <v>45754</v>
      </c>
      <c r="AK185" s="3">
        <v>0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1644.610488888889</v>
      </c>
    </row>
    <row r="186" spans="1:56" ht="28.5" customHeight="1" x14ac:dyDescent="0.45">
      <c r="A186" s="3">
        <v>45724</v>
      </c>
      <c r="B186" s="14" t="s">
        <v>604</v>
      </c>
      <c r="C186" s="9" t="s">
        <v>86</v>
      </c>
      <c r="D186" s="13" t="s">
        <v>333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334</v>
      </c>
      <c r="T186" s="12">
        <v>45755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301</v>
      </c>
      <c r="AG186" s="1" t="s">
        <v>123</v>
      </c>
      <c r="AH186" s="1" t="s">
        <v>74</v>
      </c>
      <c r="AI186" s="1">
        <v>2</v>
      </c>
      <c r="AJ186" s="3">
        <v>45755</v>
      </c>
      <c r="AK186" s="3">
        <v>0</v>
      </c>
      <c r="AL186" s="3">
        <v>45746</v>
      </c>
      <c r="AM186" s="3">
        <v>45753</v>
      </c>
      <c r="AN186" s="3">
        <v>45754</v>
      </c>
      <c r="AO186" s="3">
        <v>45754</v>
      </c>
      <c r="AP186" s="3">
        <v>45750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>
        <v>45724</v>
      </c>
      <c r="B187" s="14" t="s">
        <v>604</v>
      </c>
      <c r="C187" s="9" t="s">
        <v>86</v>
      </c>
      <c r="D187" s="13" t="s">
        <v>411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334</v>
      </c>
      <c r="T187" s="12">
        <v>45756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301</v>
      </c>
      <c r="AG187" s="1" t="s">
        <v>123</v>
      </c>
      <c r="AH187" s="1" t="s">
        <v>74</v>
      </c>
      <c r="AI187" s="1">
        <v>2</v>
      </c>
      <c r="AJ187" s="3">
        <v>45756</v>
      </c>
      <c r="AK187" s="3">
        <v>0</v>
      </c>
      <c r="AL187" s="3">
        <v>45747</v>
      </c>
      <c r="AM187" s="3">
        <v>45754</v>
      </c>
      <c r="AN187" s="3">
        <v>45755</v>
      </c>
      <c r="AO187" s="3">
        <v>45755</v>
      </c>
      <c r="AP187" s="3">
        <v>45751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670</v>
      </c>
      <c r="C188" s="9" t="s">
        <v>86</v>
      </c>
      <c r="D188" s="13" t="s">
        <v>631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245</v>
      </c>
      <c r="AG188" s="1" t="s">
        <v>123</v>
      </c>
      <c r="AH188" s="1" t="s">
        <v>74</v>
      </c>
      <c r="AI188" s="1">
        <v>2</v>
      </c>
      <c r="AJ188" s="3">
        <v>45757</v>
      </c>
      <c r="AK188" s="3">
        <v>0</v>
      </c>
      <c r="AL188" s="3">
        <v>45748</v>
      </c>
      <c r="AM188" s="3">
        <v>45755</v>
      </c>
      <c r="AN188" s="3">
        <v>45756</v>
      </c>
      <c r="AO188" s="3">
        <v>45756</v>
      </c>
      <c r="AP188" s="3">
        <v>45752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45724</v>
      </c>
      <c r="B189" s="14" t="s">
        <v>605</v>
      </c>
      <c r="C189" s="9" t="s">
        <v>86</v>
      </c>
      <c r="D189" s="13" t="s">
        <v>536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45757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32270.700000000004</v>
      </c>
      <c r="AB189" s="8">
        <v>0</v>
      </c>
      <c r="AC189" s="8">
        <v>32270.700000000004</v>
      </c>
      <c r="AD189" s="8">
        <v>0</v>
      </c>
      <c r="AE189" s="8">
        <v>0</v>
      </c>
      <c r="AF189" s="8" t="s">
        <v>443</v>
      </c>
      <c r="AG189" s="1" t="s">
        <v>123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2466.9157333333337</v>
      </c>
    </row>
    <row r="190" spans="1:56" ht="28.5" customHeight="1" x14ac:dyDescent="0.45">
      <c r="A190" s="3">
        <v>45722</v>
      </c>
      <c r="B190" s="14" t="s">
        <v>543</v>
      </c>
      <c r="C190" s="9" t="s">
        <v>86</v>
      </c>
      <c r="D190" s="13" t="s">
        <v>326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45757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82</v>
      </c>
      <c r="AA190" s="8">
        <v>32270.700000000004</v>
      </c>
      <c r="AB190" s="8">
        <v>0</v>
      </c>
      <c r="AC190" s="8">
        <v>32270.700000000004</v>
      </c>
      <c r="AD190" s="8">
        <v>0</v>
      </c>
      <c r="AE190" s="8">
        <v>0</v>
      </c>
      <c r="AF190" s="8" t="s">
        <v>443</v>
      </c>
      <c r="AG190" s="1" t="s">
        <v>123</v>
      </c>
      <c r="AH190" s="1" t="s">
        <v>74</v>
      </c>
      <c r="AI190" s="1">
        <v>2</v>
      </c>
      <c r="AJ190" s="3">
        <v>45757</v>
      </c>
      <c r="AK190" s="3">
        <v>0</v>
      </c>
      <c r="AL190" s="3">
        <v>45748</v>
      </c>
      <c r="AM190" s="3">
        <v>45755</v>
      </c>
      <c r="AN190" s="3">
        <v>45756</v>
      </c>
      <c r="AO190" s="3">
        <v>45756</v>
      </c>
      <c r="AP190" s="3">
        <v>45752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2466.9157333333337</v>
      </c>
    </row>
    <row r="191" spans="1:56" ht="28.5" customHeight="1" x14ac:dyDescent="0.45">
      <c r="A191" s="3">
        <v>45723</v>
      </c>
      <c r="B191" s="14" t="s">
        <v>562</v>
      </c>
      <c r="C191" s="9" t="s">
        <v>86</v>
      </c>
      <c r="D191" s="13" t="s">
        <v>442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45757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82</v>
      </c>
      <c r="AA191" s="8">
        <v>43027.600000000006</v>
      </c>
      <c r="AB191" s="8">
        <v>0</v>
      </c>
      <c r="AC191" s="8">
        <v>43027.600000000006</v>
      </c>
      <c r="AD191" s="8">
        <v>0</v>
      </c>
      <c r="AE191" s="8">
        <v>0</v>
      </c>
      <c r="AF191" s="8" t="s">
        <v>443</v>
      </c>
      <c r="AG191" s="1" t="s">
        <v>123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3289.220977777778</v>
      </c>
    </row>
    <row r="192" spans="1:56" ht="28.5" customHeight="1" x14ac:dyDescent="0.45">
      <c r="A192" s="3">
        <v>45724</v>
      </c>
      <c r="B192" s="14" t="s">
        <v>606</v>
      </c>
      <c r="C192" s="9" t="s">
        <v>86</v>
      </c>
      <c r="D192" s="13" t="s">
        <v>333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334</v>
      </c>
      <c r="T192" s="12">
        <v>45765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301</v>
      </c>
      <c r="AG192" s="1" t="s">
        <v>123</v>
      </c>
      <c r="AH192" s="1" t="s">
        <v>74</v>
      </c>
      <c r="AI192" s="1">
        <v>2</v>
      </c>
      <c r="AJ192" s="3">
        <v>45765</v>
      </c>
      <c r="AK192" s="3">
        <v>0</v>
      </c>
      <c r="AL192" s="3">
        <v>45756</v>
      </c>
      <c r="AM192" s="3">
        <v>45763</v>
      </c>
      <c r="AN192" s="3">
        <v>45764</v>
      </c>
      <c r="AO192" s="3">
        <v>45764</v>
      </c>
      <c r="AP192" s="3">
        <v>45760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45728</v>
      </c>
      <c r="B193" s="14" t="s">
        <v>607</v>
      </c>
      <c r="C193" s="9" t="s">
        <v>86</v>
      </c>
      <c r="D193" s="13" t="s">
        <v>608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45770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245</v>
      </c>
      <c r="AG193" s="1" t="s">
        <v>123</v>
      </c>
      <c r="AH193" s="1" t="s">
        <v>74</v>
      </c>
      <c r="AI193" s="1">
        <v>2</v>
      </c>
      <c r="AJ193" s="3">
        <v>45770</v>
      </c>
      <c r="AK193" s="3">
        <v>0</v>
      </c>
      <c r="AL193" s="3">
        <v>45761</v>
      </c>
      <c r="AM193" s="3">
        <v>45768</v>
      </c>
      <c r="AN193" s="3">
        <v>45769</v>
      </c>
      <c r="AO193" s="3">
        <v>45769</v>
      </c>
      <c r="AP193" s="3">
        <v>45765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668</v>
      </c>
      <c r="C194" s="9" t="s">
        <v>86</v>
      </c>
      <c r="D194" s="13" t="s">
        <v>629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45771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245</v>
      </c>
      <c r="AG194" s="1" t="s">
        <v>123</v>
      </c>
      <c r="AH194" s="1" t="s">
        <v>74</v>
      </c>
      <c r="AI194" s="1">
        <v>2</v>
      </c>
      <c r="AJ194" s="3">
        <v>45771</v>
      </c>
      <c r="AK194" s="3">
        <v>0</v>
      </c>
      <c r="AL194" s="3">
        <v>45762</v>
      </c>
      <c r="AM194" s="3">
        <v>45769</v>
      </c>
      <c r="AN194" s="3">
        <v>45770</v>
      </c>
      <c r="AO194" s="3">
        <v>45770</v>
      </c>
      <c r="AP194" s="3">
        <v>45766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822.3052444444445</v>
      </c>
    </row>
    <row r="195" spans="1:56" ht="28.5" customHeight="1" x14ac:dyDescent="0.45">
      <c r="A195" s="3">
        <v>45724</v>
      </c>
      <c r="B195" s="14" t="s">
        <v>611</v>
      </c>
      <c r="C195" s="9" t="s">
        <v>86</v>
      </c>
      <c r="D195" s="13" t="s">
        <v>333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334</v>
      </c>
      <c r="T195" s="12">
        <v>45771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301</v>
      </c>
      <c r="AG195" s="1" t="s">
        <v>123</v>
      </c>
      <c r="AH195" s="1" t="s">
        <v>74</v>
      </c>
      <c r="AI195" s="1">
        <v>2</v>
      </c>
      <c r="AJ195" s="3">
        <v>45771</v>
      </c>
      <c r="AK195" s="3">
        <v>0</v>
      </c>
      <c r="AL195" s="3">
        <v>45762</v>
      </c>
      <c r="AM195" s="3">
        <v>45769</v>
      </c>
      <c r="AN195" s="3">
        <v>45770</v>
      </c>
      <c r="AO195" s="3">
        <v>45770</v>
      </c>
      <c r="AP195" s="3">
        <v>45766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611</v>
      </c>
      <c r="C196" s="9" t="s">
        <v>86</v>
      </c>
      <c r="D196" s="13" t="s">
        <v>536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334</v>
      </c>
      <c r="T196" s="12">
        <v>45771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301</v>
      </c>
      <c r="AG196" s="1" t="s">
        <v>123</v>
      </c>
      <c r="AH196" s="1" t="s">
        <v>74</v>
      </c>
      <c r="AI196" s="1">
        <v>2</v>
      </c>
      <c r="AJ196" s="3">
        <v>45771</v>
      </c>
      <c r="AK196" s="3">
        <v>0</v>
      </c>
      <c r="AL196" s="3">
        <v>45762</v>
      </c>
      <c r="AM196" s="3">
        <v>45769</v>
      </c>
      <c r="AN196" s="3">
        <v>45770</v>
      </c>
      <c r="AO196" s="3">
        <v>45770</v>
      </c>
      <c r="AP196" s="3">
        <v>45766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666</v>
      </c>
      <c r="C197" s="9" t="s">
        <v>86</v>
      </c>
      <c r="D197" s="13" t="s">
        <v>622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45772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245</v>
      </c>
      <c r="AG197" s="1" t="s">
        <v>123</v>
      </c>
      <c r="AH197" s="1" t="s">
        <v>74</v>
      </c>
      <c r="AI197" s="1">
        <v>2</v>
      </c>
      <c r="AJ197" s="3">
        <v>45772</v>
      </c>
      <c r="AK197" s="3">
        <v>0</v>
      </c>
      <c r="AL197" s="3">
        <v>45763</v>
      </c>
      <c r="AM197" s="3">
        <v>45770</v>
      </c>
      <c r="AN197" s="3">
        <v>45771</v>
      </c>
      <c r="AO197" s="3">
        <v>45771</v>
      </c>
      <c r="AP197" s="3">
        <v>45767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0</v>
      </c>
      <c r="B198" s="14" t="s">
        <v>138</v>
      </c>
      <c r="C198" s="9" t="s">
        <v>86</v>
      </c>
      <c r="D198" s="13" t="s">
        <v>316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45759</v>
      </c>
      <c r="U198" s="11">
        <v>15000</v>
      </c>
      <c r="V198" s="10">
        <v>0</v>
      </c>
      <c r="W198" s="10">
        <v>15000</v>
      </c>
      <c r="X198" s="10">
        <v>0</v>
      </c>
      <c r="Y198" s="10">
        <v>15750</v>
      </c>
      <c r="Z198" s="9" t="s">
        <v>82</v>
      </c>
      <c r="AA198" s="8">
        <v>16135.350000000002</v>
      </c>
      <c r="AB198" s="8">
        <v>0</v>
      </c>
      <c r="AC198" s="8">
        <v>16135.350000000002</v>
      </c>
      <c r="AD198" s="8">
        <v>0</v>
      </c>
      <c r="AE198" s="8">
        <v>0</v>
      </c>
      <c r="AF198" s="8" t="s">
        <v>317</v>
      </c>
      <c r="AG198" s="1" t="s">
        <v>123</v>
      </c>
      <c r="AH198" s="1" t="s">
        <v>74</v>
      </c>
      <c r="AI198" s="1">
        <v>2</v>
      </c>
      <c r="AJ198" s="3">
        <v>45759</v>
      </c>
      <c r="AK198" s="3">
        <v>0</v>
      </c>
      <c r="AL198" s="3">
        <v>45750</v>
      </c>
      <c r="AM198" s="3">
        <v>45757</v>
      </c>
      <c r="AN198" s="3">
        <v>45758</v>
      </c>
      <c r="AO198" s="3">
        <v>45758</v>
      </c>
      <c r="AP198" s="3">
        <v>45754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1233.4578666666669</v>
      </c>
    </row>
    <row r="199" spans="1:56" ht="28.5" customHeight="1" x14ac:dyDescent="0.45">
      <c r="A199" s="3">
        <v>0</v>
      </c>
      <c r="B199" s="14" t="s">
        <v>138</v>
      </c>
      <c r="C199" s="9" t="s">
        <v>86</v>
      </c>
      <c r="D199" s="13" t="s">
        <v>319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45764</v>
      </c>
      <c r="U199" s="11">
        <v>14000</v>
      </c>
      <c r="V199" s="10">
        <v>0</v>
      </c>
      <c r="W199" s="10">
        <v>14000</v>
      </c>
      <c r="X199" s="10">
        <v>0</v>
      </c>
      <c r="Y199" s="10">
        <v>14700</v>
      </c>
      <c r="Z199" s="9" t="s">
        <v>82</v>
      </c>
      <c r="AA199" s="8">
        <v>15059.660000000002</v>
      </c>
      <c r="AB199" s="8">
        <v>0</v>
      </c>
      <c r="AC199" s="8">
        <v>15059.660000000002</v>
      </c>
      <c r="AD199" s="8">
        <v>0</v>
      </c>
      <c r="AE199" s="8">
        <v>0</v>
      </c>
      <c r="AF199" s="8" t="s">
        <v>317</v>
      </c>
      <c r="AG199" s="1" t="s">
        <v>61</v>
      </c>
      <c r="AH199" s="1" t="s">
        <v>74</v>
      </c>
      <c r="AI199" s="1">
        <v>2</v>
      </c>
      <c r="AJ199" s="3">
        <v>45764</v>
      </c>
      <c r="AK199" s="3">
        <v>0</v>
      </c>
      <c r="AL199" s="3">
        <v>45755</v>
      </c>
      <c r="AM199" s="3">
        <v>45762</v>
      </c>
      <c r="AN199" s="3">
        <v>45763</v>
      </c>
      <c r="AO199" s="3">
        <v>45763</v>
      </c>
      <c r="AP199" s="3">
        <v>45759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1151.2273422222224</v>
      </c>
    </row>
    <row r="200" spans="1:56" ht="28.5" customHeight="1" x14ac:dyDescent="0.45">
      <c r="A200" s="3">
        <v>0</v>
      </c>
      <c r="B200" s="14" t="s">
        <v>138</v>
      </c>
      <c r="C200" s="9" t="s">
        <v>86</v>
      </c>
      <c r="D200" s="13" t="s">
        <v>656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317</v>
      </c>
      <c r="AG200" s="1" t="s">
        <v>61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0</v>
      </c>
      <c r="B201" s="14" t="s">
        <v>138</v>
      </c>
      <c r="C201" s="9" t="s">
        <v>86</v>
      </c>
      <c r="D201" s="13" t="s">
        <v>409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234</v>
      </c>
      <c r="T201" s="12">
        <v>45766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439</v>
      </c>
      <c r="AG201" s="1" t="s">
        <v>123</v>
      </c>
      <c r="AH201" s="1" t="s">
        <v>74</v>
      </c>
      <c r="AI201" s="1">
        <v>2</v>
      </c>
      <c r="AJ201" s="3">
        <v>45766</v>
      </c>
      <c r="AK201" s="3">
        <v>0</v>
      </c>
      <c r="AL201" s="3">
        <v>45757</v>
      </c>
      <c r="AM201" s="3">
        <v>45764</v>
      </c>
      <c r="AN201" s="3">
        <v>45765</v>
      </c>
      <c r="AO201" s="3">
        <v>45765</v>
      </c>
      <c r="AP201" s="3">
        <v>45761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 t="s">
        <v>146</v>
      </c>
      <c r="B202" s="14" t="s">
        <v>146</v>
      </c>
      <c r="C202" s="9" t="s">
        <v>86</v>
      </c>
      <c r="D202" s="13" t="s">
        <v>61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45777</v>
      </c>
      <c r="U202" s="11">
        <v>46000</v>
      </c>
      <c r="V202" s="10">
        <v>0</v>
      </c>
      <c r="W202" s="10">
        <v>46000</v>
      </c>
      <c r="X202" s="10">
        <v>0</v>
      </c>
      <c r="Y202" s="10">
        <v>48300</v>
      </c>
      <c r="Z202" s="9" t="s">
        <v>82</v>
      </c>
      <c r="AA202" s="8">
        <v>49481.740000000005</v>
      </c>
      <c r="AB202" s="8">
        <v>0</v>
      </c>
      <c r="AC202" s="8">
        <v>49481.740000000005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3782.604124444445</v>
      </c>
    </row>
    <row r="203" spans="1:56" ht="28.5" customHeight="1" x14ac:dyDescent="0.45">
      <c r="A203" s="3" t="s">
        <v>146</v>
      </c>
      <c r="B203" s="14" t="s">
        <v>146</v>
      </c>
      <c r="C203" s="9" t="s">
        <v>152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112</v>
      </c>
      <c r="T203" s="12">
        <v>45777</v>
      </c>
      <c r="U203" s="11">
        <v>160000</v>
      </c>
      <c r="V203" s="10">
        <v>0</v>
      </c>
      <c r="W203" s="10">
        <v>160000</v>
      </c>
      <c r="X203" s="10">
        <v>0</v>
      </c>
      <c r="Y203" s="10">
        <v>168000</v>
      </c>
      <c r="Z203" s="9" t="s">
        <v>82</v>
      </c>
      <c r="AA203" s="8">
        <v>167640</v>
      </c>
      <c r="AB203" s="8">
        <v>0</v>
      </c>
      <c r="AC203" s="8">
        <v>167640</v>
      </c>
      <c r="AD203" s="8">
        <v>0</v>
      </c>
      <c r="AE203" s="8">
        <v>0</v>
      </c>
      <c r="AF203" s="8">
        <v>0</v>
      </c>
      <c r="AG203" s="1" t="s">
        <v>123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12815.146666666666</v>
      </c>
    </row>
    <row r="204" spans="1:56" ht="28.5" customHeight="1" x14ac:dyDescent="0.45">
      <c r="A204" s="3">
        <v>45731</v>
      </c>
      <c r="B204" s="14" t="s">
        <v>672</v>
      </c>
      <c r="C204" s="9" t="s">
        <v>86</v>
      </c>
      <c r="D204" s="13" t="s">
        <v>621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234</v>
      </c>
      <c r="T204" s="12">
        <v>45779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245</v>
      </c>
      <c r="AG204" s="1" t="s">
        <v>123</v>
      </c>
      <c r="AH204" s="1" t="s">
        <v>74</v>
      </c>
      <c r="AI204" s="1">
        <v>2</v>
      </c>
      <c r="AJ204" s="3">
        <v>45779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673</v>
      </c>
      <c r="C205" s="9" t="s">
        <v>86</v>
      </c>
      <c r="D205" s="13" t="s">
        <v>626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234</v>
      </c>
      <c r="T205" s="12">
        <v>45779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245</v>
      </c>
      <c r="AG205" s="1" t="s">
        <v>123</v>
      </c>
      <c r="AH205" s="1" t="s">
        <v>74</v>
      </c>
      <c r="AI205" s="1">
        <v>2</v>
      </c>
      <c r="AJ205" s="3">
        <v>45779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45731</v>
      </c>
      <c r="B206" s="14" t="s">
        <v>674</v>
      </c>
      <c r="C206" s="9" t="s">
        <v>86</v>
      </c>
      <c r="D206" s="13" t="s">
        <v>632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234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245</v>
      </c>
      <c r="AG206" s="1" t="s">
        <v>123</v>
      </c>
      <c r="AH206" s="1" t="s">
        <v>74</v>
      </c>
      <c r="AI206" s="1">
        <v>2</v>
      </c>
      <c r="AJ206" s="3">
        <v>45779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45731</v>
      </c>
      <c r="B207" s="14" t="s">
        <v>673</v>
      </c>
      <c r="C207" s="9" t="s">
        <v>86</v>
      </c>
      <c r="D207" s="13" t="s">
        <v>627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234</v>
      </c>
      <c r="T207" s="12">
        <v>45780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245</v>
      </c>
      <c r="AG207" s="1" t="s">
        <v>123</v>
      </c>
      <c r="AH207" s="1" t="s">
        <v>74</v>
      </c>
      <c r="AI207" s="1">
        <v>2</v>
      </c>
      <c r="AJ207" s="3">
        <v>45780</v>
      </c>
      <c r="AK207" s="3">
        <v>0</v>
      </c>
      <c r="AL207" s="3">
        <v>45771</v>
      </c>
      <c r="AM207" s="3">
        <v>45778</v>
      </c>
      <c r="AN207" s="3">
        <v>45779</v>
      </c>
      <c r="AO207" s="3">
        <v>45779</v>
      </c>
      <c r="AP207" s="3">
        <v>45775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411.15262222222225</v>
      </c>
    </row>
    <row r="208" spans="1:56" ht="28.5" customHeight="1" x14ac:dyDescent="0.45">
      <c r="A208" s="3">
        <v>45731</v>
      </c>
      <c r="B208" s="14" t="s">
        <v>674</v>
      </c>
      <c r="C208" s="9" t="s">
        <v>86</v>
      </c>
      <c r="D208" s="13" t="s">
        <v>633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234</v>
      </c>
      <c r="T208" s="12">
        <v>45785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 t="s">
        <v>245</v>
      </c>
      <c r="AG208" s="1" t="s">
        <v>123</v>
      </c>
      <c r="AH208" s="1" t="s">
        <v>74</v>
      </c>
      <c r="AI208" s="1">
        <v>2</v>
      </c>
      <c r="AJ208" s="3">
        <v>45785</v>
      </c>
      <c r="AK208" s="3">
        <v>0</v>
      </c>
      <c r="AL208" s="3">
        <v>45776</v>
      </c>
      <c r="AM208" s="3">
        <v>45783</v>
      </c>
      <c r="AN208" s="3">
        <v>45784</v>
      </c>
      <c r="AO208" s="3">
        <v>45784</v>
      </c>
      <c r="AP208" s="3">
        <v>45780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411.15262222222225</v>
      </c>
    </row>
    <row r="209" spans="1:56" ht="28.5" customHeight="1" x14ac:dyDescent="0.45">
      <c r="A209" s="3">
        <v>45731</v>
      </c>
      <c r="B209" s="14" t="s">
        <v>669</v>
      </c>
      <c r="C209" s="9" t="s">
        <v>86</v>
      </c>
      <c r="D209" s="13" t="s">
        <v>625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45790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245</v>
      </c>
      <c r="AG209" s="1" t="s">
        <v>123</v>
      </c>
      <c r="AH209" s="1" t="s">
        <v>74</v>
      </c>
      <c r="AI209" s="1">
        <v>2</v>
      </c>
      <c r="AJ209" s="3">
        <v>45790</v>
      </c>
      <c r="AK209" s="3">
        <v>0</v>
      </c>
      <c r="AL209" s="3">
        <v>45781</v>
      </c>
      <c r="AM209" s="3">
        <v>45788</v>
      </c>
      <c r="AN209" s="3">
        <v>45789</v>
      </c>
      <c r="AO209" s="3">
        <v>45789</v>
      </c>
      <c r="AP209" s="3">
        <v>45785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411.15262222222225</v>
      </c>
    </row>
    <row r="210" spans="1:56" ht="28.5" customHeight="1" x14ac:dyDescent="0.45">
      <c r="A210" s="3">
        <v>45731</v>
      </c>
      <c r="B210" s="14" t="s">
        <v>672</v>
      </c>
      <c r="C210" s="9" t="s">
        <v>86</v>
      </c>
      <c r="D210" s="13" t="s">
        <v>623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45792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245</v>
      </c>
      <c r="AG210" s="1" t="s">
        <v>122</v>
      </c>
      <c r="AH210" s="1" t="s">
        <v>74</v>
      </c>
      <c r="AI210" s="1">
        <v>2</v>
      </c>
      <c r="AJ210" s="3">
        <v>45792</v>
      </c>
      <c r="AK210" s="3">
        <v>0</v>
      </c>
      <c r="AL210" s="3">
        <v>45783</v>
      </c>
      <c r="AM210" s="3">
        <v>45790</v>
      </c>
      <c r="AN210" s="3">
        <v>45791</v>
      </c>
      <c r="AO210" s="3">
        <v>45791</v>
      </c>
      <c r="AP210" s="3">
        <v>45787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411.15262222222225</v>
      </c>
    </row>
    <row r="211" spans="1:56" ht="28.5" customHeight="1" x14ac:dyDescent="0.45">
      <c r="A211" s="3">
        <v>45728</v>
      </c>
      <c r="B211" s="14" t="s">
        <v>609</v>
      </c>
      <c r="C211" s="9" t="s">
        <v>86</v>
      </c>
      <c r="D211" s="13" t="s">
        <v>610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245</v>
      </c>
      <c r="AG211" s="1" t="s">
        <v>122</v>
      </c>
      <c r="AH211" s="1" t="s">
        <v>74</v>
      </c>
      <c r="AI211" s="1">
        <v>2</v>
      </c>
      <c r="AJ211" s="3">
        <v>45793</v>
      </c>
      <c r="AK211" s="3">
        <v>0</v>
      </c>
      <c r="AL211" s="3">
        <v>45784</v>
      </c>
      <c r="AM211" s="3">
        <v>45791</v>
      </c>
      <c r="AN211" s="3">
        <v>45792</v>
      </c>
      <c r="AO211" s="3">
        <v>45792</v>
      </c>
      <c r="AP211" s="3">
        <v>45788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45728</v>
      </c>
      <c r="B212" s="14" t="s">
        <v>609</v>
      </c>
      <c r="C212" s="9" t="s">
        <v>86</v>
      </c>
      <c r="D212" s="13" t="s">
        <v>252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45793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245</v>
      </c>
      <c r="AG212" s="1" t="s">
        <v>122</v>
      </c>
      <c r="AH212" s="1" t="s">
        <v>74</v>
      </c>
      <c r="AI212" s="1">
        <v>2</v>
      </c>
      <c r="AJ212" s="3">
        <v>45793</v>
      </c>
      <c r="AK212" s="3">
        <v>0</v>
      </c>
      <c r="AL212" s="3">
        <v>45784</v>
      </c>
      <c r="AM212" s="3">
        <v>45791</v>
      </c>
      <c r="AN212" s="3">
        <v>45792</v>
      </c>
      <c r="AO212" s="3">
        <v>45792</v>
      </c>
      <c r="AP212" s="3">
        <v>45788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411.15262222222225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1223124.1133099995</v>
      </c>
      <c r="AB213" s="8">
        <v>86891.112809999991</v>
      </c>
      <c r="AC213" s="8">
        <v>1136233.0004999996</v>
      </c>
      <c r="AD213" s="8">
        <v>0</v>
      </c>
      <c r="AE213" s="8">
        <v>0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8.5" customHeight="1" x14ac:dyDescent="0.45">
      <c r="A214" s="3">
        <v>45735</v>
      </c>
      <c r="B214" s="14" t="s">
        <v>675</v>
      </c>
      <c r="C214" s="9" t="s">
        <v>196</v>
      </c>
      <c r="D214" s="13" t="s">
        <v>59</v>
      </c>
      <c r="E214" s="9">
        <v>21</v>
      </c>
      <c r="F214" s="9">
        <v>38</v>
      </c>
      <c r="G214" s="9" t="s">
        <v>60</v>
      </c>
      <c r="H214" s="9">
        <v>0</v>
      </c>
      <c r="I214" s="9">
        <v>69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41</v>
      </c>
      <c r="O214" s="9">
        <v>40</v>
      </c>
      <c r="P214" s="10">
        <v>222.53168396799998</v>
      </c>
      <c r="Q214" s="10">
        <v>0</v>
      </c>
      <c r="R214" s="10">
        <v>222.53168396799998</v>
      </c>
      <c r="S214" s="9" t="s">
        <v>71</v>
      </c>
      <c r="T214" s="12">
        <v>45738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140</v>
      </c>
      <c r="AA214" s="8">
        <v>11036.3</v>
      </c>
      <c r="AB214" s="8">
        <v>11036.3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77</v>
      </c>
      <c r="AI214" s="1">
        <v>3</v>
      </c>
      <c r="AJ214" s="3">
        <v>45738</v>
      </c>
      <c r="AK214" s="3">
        <v>0</v>
      </c>
      <c r="AL214" s="3">
        <v>0</v>
      </c>
      <c r="AM214" s="3">
        <v>0</v>
      </c>
      <c r="AN214" s="3">
        <v>0</v>
      </c>
      <c r="AO214" s="3">
        <v>45735</v>
      </c>
      <c r="AP214" s="3">
        <v>45733</v>
      </c>
      <c r="AQ214" s="3">
        <v>45736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45735</v>
      </c>
      <c r="B215" s="14" t="s">
        <v>675</v>
      </c>
      <c r="C215" s="9" t="s">
        <v>196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45738</v>
      </c>
      <c r="U215" s="11">
        <v>10000</v>
      </c>
      <c r="V215" s="10">
        <v>0</v>
      </c>
      <c r="W215" s="10">
        <v>10000</v>
      </c>
      <c r="X215" s="10">
        <v>0</v>
      </c>
      <c r="Y215" s="10">
        <v>0</v>
      </c>
      <c r="Z215" s="9" t="s">
        <v>140</v>
      </c>
      <c r="AA215" s="8">
        <v>11036.3</v>
      </c>
      <c r="AB215" s="8">
        <v>11036.3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2</v>
      </c>
      <c r="AJ215" s="3">
        <v>45738</v>
      </c>
      <c r="AK215" s="3">
        <v>0</v>
      </c>
      <c r="AL215" s="3">
        <v>0</v>
      </c>
      <c r="AM215" s="3">
        <v>0</v>
      </c>
      <c r="AN215" s="3">
        <v>0</v>
      </c>
      <c r="AO215" s="3">
        <v>45736</v>
      </c>
      <c r="AP215" s="3">
        <v>45733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 t="s">
        <v>568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45736</v>
      </c>
      <c r="B216" s="14" t="s">
        <v>676</v>
      </c>
      <c r="C216" s="9" t="s">
        <v>677</v>
      </c>
      <c r="D216" s="13" t="s">
        <v>59</v>
      </c>
      <c r="E216" s="9">
        <v>21</v>
      </c>
      <c r="F216" s="9">
        <v>40</v>
      </c>
      <c r="G216" s="9" t="s">
        <v>60</v>
      </c>
      <c r="H216" s="9">
        <v>0</v>
      </c>
      <c r="I216" s="9">
        <v>73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42</v>
      </c>
      <c r="O216" s="9">
        <v>40</v>
      </c>
      <c r="P216" s="10">
        <v>45.591857203199993</v>
      </c>
      <c r="Q216" s="10">
        <v>0</v>
      </c>
      <c r="R216" s="10">
        <v>45.591857203199993</v>
      </c>
      <c r="S216" s="9" t="s">
        <v>71</v>
      </c>
      <c r="T216" s="12">
        <v>45738</v>
      </c>
      <c r="U216" s="11">
        <v>2000</v>
      </c>
      <c r="V216" s="10">
        <v>0</v>
      </c>
      <c r="W216" s="10">
        <v>2000</v>
      </c>
      <c r="X216" s="10">
        <v>0</v>
      </c>
      <c r="Y216" s="10">
        <v>0</v>
      </c>
      <c r="Z216" s="9" t="s">
        <v>140</v>
      </c>
      <c r="AA216" s="8">
        <v>2319.0200000000004</v>
      </c>
      <c r="AB216" s="8">
        <v>0</v>
      </c>
      <c r="AC216" s="8">
        <v>2319.0200000000004</v>
      </c>
      <c r="AD216" s="8">
        <v>0</v>
      </c>
      <c r="AE216" s="8">
        <v>0</v>
      </c>
      <c r="AF216" s="8">
        <v>0</v>
      </c>
      <c r="AG216" s="1" t="s">
        <v>125</v>
      </c>
      <c r="AH216" s="1" t="s">
        <v>77</v>
      </c>
      <c r="AI216" s="1">
        <v>3</v>
      </c>
      <c r="AJ216" s="3">
        <v>45738</v>
      </c>
      <c r="AK216" s="3">
        <v>0</v>
      </c>
      <c r="AL216" s="3">
        <v>0</v>
      </c>
      <c r="AM216" s="3">
        <v>0</v>
      </c>
      <c r="AN216" s="3">
        <v>0</v>
      </c>
      <c r="AO216" s="3">
        <v>45735</v>
      </c>
      <c r="AP216" s="3">
        <v>45733</v>
      </c>
      <c r="AQ216" s="3">
        <v>45736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158.27311499999999</v>
      </c>
    </row>
    <row r="217" spans="1:56" ht="28.5" customHeight="1" x14ac:dyDescent="0.45">
      <c r="A217" s="3" t="s">
        <v>146</v>
      </c>
      <c r="B217" s="14" t="s">
        <v>146</v>
      </c>
      <c r="C217" s="9" t="s">
        <v>275</v>
      </c>
      <c r="D217" s="13" t="s">
        <v>277</v>
      </c>
      <c r="E217" s="9">
        <v>21</v>
      </c>
      <c r="F217" s="9">
        <v>34</v>
      </c>
      <c r="G217" s="9" t="s">
        <v>60</v>
      </c>
      <c r="H217" s="9">
        <v>0</v>
      </c>
      <c r="I217" s="9">
        <v>60</v>
      </c>
      <c r="J217" s="9" t="s">
        <v>57</v>
      </c>
      <c r="K217" s="9">
        <v>5</v>
      </c>
      <c r="L217" s="9" t="s">
        <v>93</v>
      </c>
      <c r="M217" s="10">
        <v>22</v>
      </c>
      <c r="N217" s="9">
        <v>36</v>
      </c>
      <c r="O217" s="9">
        <v>40</v>
      </c>
      <c r="P217" s="10">
        <v>195.39367372799995</v>
      </c>
      <c r="Q217" s="10">
        <v>0</v>
      </c>
      <c r="R217" s="10">
        <v>195.39367372799995</v>
      </c>
      <c r="S217" s="9" t="s">
        <v>67</v>
      </c>
      <c r="T217" s="12">
        <v>45777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140</v>
      </c>
      <c r="AA217" s="8">
        <v>9918.7000000000007</v>
      </c>
      <c r="AB217" s="8">
        <v>0</v>
      </c>
      <c r="AC217" s="8">
        <v>9918.7000000000007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45777</v>
      </c>
      <c r="AK217" s="3">
        <v>0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676.95127500000001</v>
      </c>
    </row>
    <row r="218" spans="1:56" ht="28.5" customHeight="1" x14ac:dyDescent="0.45">
      <c r="A218" s="3" t="s">
        <v>146</v>
      </c>
      <c r="B218" s="14" t="s">
        <v>146</v>
      </c>
      <c r="C218" s="9" t="s">
        <v>196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445.06336793599996</v>
      </c>
      <c r="Q218" s="10">
        <v>0</v>
      </c>
      <c r="R218" s="10">
        <v>445.06336793599996</v>
      </c>
      <c r="S218" s="9" t="s">
        <v>71</v>
      </c>
      <c r="T218" s="12">
        <v>45777</v>
      </c>
      <c r="U218" s="11">
        <v>20000</v>
      </c>
      <c r="V218" s="10">
        <v>0</v>
      </c>
      <c r="W218" s="10">
        <v>20000</v>
      </c>
      <c r="X218" s="10">
        <v>0</v>
      </c>
      <c r="Y218" s="10">
        <v>0</v>
      </c>
      <c r="Z218" s="9" t="s">
        <v>140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3</v>
      </c>
      <c r="AJ218" s="3">
        <v>45777</v>
      </c>
      <c r="AK218" s="3">
        <v>0</v>
      </c>
      <c r="AL218" s="3">
        <v>0</v>
      </c>
      <c r="AM218" s="3">
        <v>0</v>
      </c>
      <c r="AN218" s="3">
        <v>0</v>
      </c>
      <c r="AO218" s="3">
        <v>45774</v>
      </c>
      <c r="AP218" s="3">
        <v>45772</v>
      </c>
      <c r="AQ218" s="3">
        <v>45775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1506.4549499999996</v>
      </c>
    </row>
    <row r="219" spans="1:56" ht="28.5" customHeight="1" x14ac:dyDescent="0.45">
      <c r="A219" s="3" t="s">
        <v>146</v>
      </c>
      <c r="B219" s="14" t="s">
        <v>146</v>
      </c>
      <c r="C219" s="9" t="s">
        <v>196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45777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140</v>
      </c>
      <c r="AA219" s="8">
        <v>22072.6</v>
      </c>
      <c r="AB219" s="8">
        <v>0</v>
      </c>
      <c r="AC219" s="8">
        <v>22072.6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77</v>
      </c>
      <c r="AI219" s="1">
        <v>2</v>
      </c>
      <c r="AJ219" s="3">
        <v>45777</v>
      </c>
      <c r="AK219" s="3">
        <v>0</v>
      </c>
      <c r="AL219" s="3">
        <v>0</v>
      </c>
      <c r="AM219" s="3">
        <v>0</v>
      </c>
      <c r="AN219" s="3">
        <v>0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1506.4549499999996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140</v>
      </c>
      <c r="AA220" s="8">
        <v>78455.51999999999</v>
      </c>
      <c r="AB220" s="8">
        <v>22072.6</v>
      </c>
      <c r="AC220" s="8">
        <v>56382.92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45727</v>
      </c>
      <c r="B221" s="14" t="s">
        <v>612</v>
      </c>
      <c r="C221" s="9" t="s">
        <v>115</v>
      </c>
      <c r="D221" s="13" t="s">
        <v>564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45741</v>
      </c>
      <c r="U221" s="11">
        <v>5000</v>
      </c>
      <c r="V221" s="10">
        <v>4983</v>
      </c>
      <c r="W221" s="10">
        <v>17</v>
      </c>
      <c r="X221" s="10">
        <v>21150</v>
      </c>
      <c r="Y221" s="10">
        <v>0</v>
      </c>
      <c r="Z221" s="9" t="s">
        <v>128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124</v>
      </c>
      <c r="AH221" s="1" t="s">
        <v>68</v>
      </c>
      <c r="AI221" s="1">
        <v>4</v>
      </c>
      <c r="AJ221" s="3">
        <v>45741</v>
      </c>
      <c r="AK221" s="3">
        <v>45737</v>
      </c>
      <c r="AL221" s="3">
        <v>45731</v>
      </c>
      <c r="AM221" s="3">
        <v>45738</v>
      </c>
      <c r="AN221" s="3">
        <v>45739</v>
      </c>
      <c r="AO221" s="3">
        <v>45739</v>
      </c>
      <c r="AP221" s="3">
        <v>45736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45727</v>
      </c>
      <c r="B222" s="14" t="s">
        <v>612</v>
      </c>
      <c r="C222" s="9" t="s">
        <v>115</v>
      </c>
      <c r="D222" s="13" t="s">
        <v>264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45741</v>
      </c>
      <c r="U222" s="11">
        <v>30000</v>
      </c>
      <c r="V222" s="10">
        <v>25000</v>
      </c>
      <c r="W222" s="10">
        <v>5000</v>
      </c>
      <c r="X222" s="10">
        <v>30700</v>
      </c>
      <c r="Y222" s="10">
        <v>0</v>
      </c>
      <c r="Z222" s="9" t="s">
        <v>128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125</v>
      </c>
      <c r="AH222" s="1" t="s">
        <v>68</v>
      </c>
      <c r="AI222" s="1">
        <v>4</v>
      </c>
      <c r="AJ222" s="3">
        <v>45741</v>
      </c>
      <c r="AK222" s="3">
        <v>45737</v>
      </c>
      <c r="AL222" s="3">
        <v>45731</v>
      </c>
      <c r="AM222" s="3">
        <v>45738</v>
      </c>
      <c r="AN222" s="3">
        <v>45739</v>
      </c>
      <c r="AO222" s="3">
        <v>45739</v>
      </c>
      <c r="AP222" s="3">
        <v>45736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45727</v>
      </c>
      <c r="B223" s="14" t="s">
        <v>590</v>
      </c>
      <c r="C223" s="9" t="s">
        <v>115</v>
      </c>
      <c r="D223" s="13" t="s">
        <v>299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45741</v>
      </c>
      <c r="U223" s="11">
        <v>5000</v>
      </c>
      <c r="V223" s="10">
        <v>0</v>
      </c>
      <c r="W223" s="10">
        <v>5000</v>
      </c>
      <c r="X223" s="10">
        <v>5400</v>
      </c>
      <c r="Y223" s="10">
        <v>0</v>
      </c>
      <c r="Z223" s="9" t="s">
        <v>128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45741</v>
      </c>
      <c r="AK223" s="3">
        <v>45737</v>
      </c>
      <c r="AL223" s="3">
        <v>45731</v>
      </c>
      <c r="AM223" s="3">
        <v>45738</v>
      </c>
      <c r="AN223" s="3">
        <v>45739</v>
      </c>
      <c r="AO223" s="3">
        <v>45739</v>
      </c>
      <c r="AP223" s="3">
        <v>45736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45727</v>
      </c>
      <c r="B224" s="14" t="s">
        <v>590</v>
      </c>
      <c r="C224" s="9" t="s">
        <v>115</v>
      </c>
      <c r="D224" s="13" t="s">
        <v>565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45741</v>
      </c>
      <c r="U224" s="11">
        <v>15000</v>
      </c>
      <c r="V224" s="10">
        <v>0</v>
      </c>
      <c r="W224" s="10">
        <v>15000</v>
      </c>
      <c r="X224" s="10">
        <v>16000</v>
      </c>
      <c r="Y224" s="10">
        <v>0</v>
      </c>
      <c r="Z224" s="9" t="s">
        <v>128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45741</v>
      </c>
      <c r="AK224" s="3">
        <v>45737</v>
      </c>
      <c r="AL224" s="3">
        <v>45731</v>
      </c>
      <c r="AM224" s="3">
        <v>45738</v>
      </c>
      <c r="AN224" s="3">
        <v>45739</v>
      </c>
      <c r="AO224" s="3">
        <v>45739</v>
      </c>
      <c r="AP224" s="3">
        <v>45736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45734</v>
      </c>
      <c r="B225" s="14" t="s">
        <v>657</v>
      </c>
      <c r="C225" s="9" t="s">
        <v>115</v>
      </c>
      <c r="D225" s="13" t="s">
        <v>59</v>
      </c>
      <c r="E225" s="9">
        <v>21</v>
      </c>
      <c r="F225" s="9">
        <v>37</v>
      </c>
      <c r="G225" s="9" t="s">
        <v>60</v>
      </c>
      <c r="H225" s="9" t="s">
        <v>76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45741</v>
      </c>
      <c r="U225" s="11">
        <v>20000</v>
      </c>
      <c r="V225" s="10">
        <v>0</v>
      </c>
      <c r="W225" s="10">
        <v>20000</v>
      </c>
      <c r="X225" s="10">
        <v>0</v>
      </c>
      <c r="Y225" s="10">
        <v>0</v>
      </c>
      <c r="Z225" s="9" t="s">
        <v>128</v>
      </c>
      <c r="AA225" s="8">
        <v>21513.800000000003</v>
      </c>
      <c r="AB225" s="8">
        <v>21513.800000000003</v>
      </c>
      <c r="AC225" s="8">
        <v>0</v>
      </c>
      <c r="AD225" s="8">
        <v>21513.800000000003</v>
      </c>
      <c r="AE225" s="8">
        <v>0</v>
      </c>
      <c r="AF225" s="8">
        <v>0</v>
      </c>
      <c r="AG225" s="1" t="s">
        <v>61</v>
      </c>
      <c r="AH225" s="1" t="s">
        <v>164</v>
      </c>
      <c r="AI225" s="1">
        <v>2</v>
      </c>
      <c r="AJ225" s="3">
        <v>45741</v>
      </c>
      <c r="AK225" s="3">
        <v>45739</v>
      </c>
      <c r="AL225" s="3">
        <v>0</v>
      </c>
      <c r="AM225" s="3">
        <v>0</v>
      </c>
      <c r="AN225" s="3">
        <v>0</v>
      </c>
      <c r="AO225" s="3">
        <v>45740</v>
      </c>
      <c r="AP225" s="3">
        <v>45736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159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208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651.31224575999988</v>
      </c>
      <c r="Q226" s="10">
        <v>0</v>
      </c>
      <c r="R226" s="10">
        <v>651.31224575999988</v>
      </c>
      <c r="S226" s="9" t="s">
        <v>114</v>
      </c>
      <c r="T226" s="12">
        <v>45746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128</v>
      </c>
      <c r="AA226" s="8">
        <v>32270.700000000004</v>
      </c>
      <c r="AB226" s="8">
        <v>32270.700000000004</v>
      </c>
      <c r="AC226" s="8">
        <v>0</v>
      </c>
      <c r="AD226" s="8">
        <v>32270.700000000004</v>
      </c>
      <c r="AE226" s="8">
        <v>0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45745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406</v>
      </c>
      <c r="C227" s="9" t="s">
        <v>111</v>
      </c>
      <c r="D227" s="13" t="s">
        <v>193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0.43312264343039991</v>
      </c>
      <c r="Q227" s="10">
        <v>0</v>
      </c>
      <c r="R227" s="10">
        <v>0.43312264343039991</v>
      </c>
      <c r="S227" s="9" t="s">
        <v>67</v>
      </c>
      <c r="T227" s="12">
        <v>45754</v>
      </c>
      <c r="U227" s="11">
        <v>5000</v>
      </c>
      <c r="V227" s="10">
        <v>4981</v>
      </c>
      <c r="W227" s="10">
        <v>19</v>
      </c>
      <c r="X227" s="10">
        <v>5398</v>
      </c>
      <c r="Y227" s="10">
        <v>0</v>
      </c>
      <c r="Z227" s="9" t="s">
        <v>128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45753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115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45777</v>
      </c>
      <c r="U228" s="11">
        <v>40000</v>
      </c>
      <c r="V228" s="10">
        <v>0</v>
      </c>
      <c r="W228" s="10">
        <v>40000</v>
      </c>
      <c r="X228" s="10">
        <v>0</v>
      </c>
      <c r="Y228" s="10">
        <v>42000</v>
      </c>
      <c r="Z228" s="9" t="s">
        <v>128</v>
      </c>
      <c r="AA228" s="8">
        <v>43027.600000000006</v>
      </c>
      <c r="AB228" s="8">
        <v>43027.600000000006</v>
      </c>
      <c r="AC228" s="8">
        <v>0</v>
      </c>
      <c r="AD228" s="8">
        <v>43027.600000000006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>
        <v>45777</v>
      </c>
      <c r="AK228" s="3">
        <v>45773</v>
      </c>
      <c r="AL228" s="3">
        <v>45767</v>
      </c>
      <c r="AM228" s="3">
        <v>45774</v>
      </c>
      <c r="AN228" s="3">
        <v>45775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208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651.31224575999988</v>
      </c>
      <c r="Q229" s="10">
        <v>0</v>
      </c>
      <c r="R229" s="10">
        <v>651.31224575999988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128</v>
      </c>
      <c r="AA229" s="8">
        <v>32270.700000000004</v>
      </c>
      <c r="AB229" s="8">
        <v>32270.700000000004</v>
      </c>
      <c r="AC229" s="8">
        <v>0</v>
      </c>
      <c r="AD229" s="8">
        <v>32270.700000000004</v>
      </c>
      <c r="AE229" s="8">
        <v>0</v>
      </c>
      <c r="AF229" s="8">
        <v>0</v>
      </c>
      <c r="AG229" s="1" t="s">
        <v>61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355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114</v>
      </c>
      <c r="T230" s="12">
        <v>45777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10756.900000000001</v>
      </c>
      <c r="AB230" s="8">
        <v>10756.900000000001</v>
      </c>
      <c r="AC230" s="8">
        <v>0</v>
      </c>
      <c r="AD230" s="8">
        <v>10756.900000000001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>
        <v>45777</v>
      </c>
      <c r="AK230" s="3">
        <v>45773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160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128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21513.800000000003</v>
      </c>
      <c r="AF231" s="8">
        <v>0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1547.1290706666666</v>
      </c>
    </row>
    <row r="232" spans="1:56" ht="28.5" customHeight="1" x14ac:dyDescent="0.45">
      <c r="A232" s="3" t="s">
        <v>146</v>
      </c>
      <c r="B232" s="14" t="s">
        <v>146</v>
      </c>
      <c r="C232" s="9" t="s">
        <v>111</v>
      </c>
      <c r="D232" s="13" t="s">
        <v>61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227.95928601599996</v>
      </c>
      <c r="Q232" s="10">
        <v>0</v>
      </c>
      <c r="R232" s="10">
        <v>227.95928601599996</v>
      </c>
      <c r="S232" s="9" t="s">
        <v>67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128</v>
      </c>
      <c r="AA232" s="8">
        <v>11595.1</v>
      </c>
      <c r="AB232" s="8">
        <v>11595.1</v>
      </c>
      <c r="AC232" s="8">
        <v>0</v>
      </c>
      <c r="AD232" s="8">
        <v>11595.1</v>
      </c>
      <c r="AE232" s="8">
        <v>0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45631</v>
      </c>
      <c r="B233" s="14" t="s">
        <v>272</v>
      </c>
      <c r="C233" s="9" t="s">
        <v>113</v>
      </c>
      <c r="D233" s="13" t="s">
        <v>160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128</v>
      </c>
      <c r="AA233" s="8">
        <v>17211.04</v>
      </c>
      <c r="AB233" s="8">
        <v>17211.04</v>
      </c>
      <c r="AC233" s="8">
        <v>0</v>
      </c>
      <c r="AD233" s="8">
        <v>17211.04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336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45628</v>
      </c>
      <c r="B234" s="14" t="s">
        <v>265</v>
      </c>
      <c r="C234" s="9" t="s">
        <v>113</v>
      </c>
      <c r="D234" s="13" t="s">
        <v>160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 t="s">
        <v>63</v>
      </c>
      <c r="U234" s="11">
        <v>16000</v>
      </c>
      <c r="V234" s="10">
        <v>1759</v>
      </c>
      <c r="W234" s="10">
        <v>14241</v>
      </c>
      <c r="X234" s="10">
        <v>0</v>
      </c>
      <c r="Y234" s="10">
        <v>14953.050000000001</v>
      </c>
      <c r="Z234" s="9" t="s">
        <v>128</v>
      </c>
      <c r="AA234" s="8">
        <v>15318.901290000002</v>
      </c>
      <c r="AB234" s="8">
        <v>15318.901290000002</v>
      </c>
      <c r="AC234" s="8">
        <v>0</v>
      </c>
      <c r="AD234" s="8">
        <v>15318.901290000002</v>
      </c>
      <c r="AE234" s="8">
        <v>0</v>
      </c>
      <c r="AF234" s="8">
        <v>0</v>
      </c>
      <c r="AG234" s="1" t="s">
        <v>123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335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45631</v>
      </c>
      <c r="B235" s="14" t="s">
        <v>273</v>
      </c>
      <c r="C235" s="9" t="s">
        <v>113</v>
      </c>
      <c r="D235" s="13" t="s">
        <v>160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128</v>
      </c>
      <c r="AA235" s="8">
        <v>17211.04</v>
      </c>
      <c r="AB235" s="8">
        <v>17211.04</v>
      </c>
      <c r="AC235" s="8">
        <v>0</v>
      </c>
      <c r="AD235" s="8">
        <v>17211.04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337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405</v>
      </c>
      <c r="C236" s="9" t="s">
        <v>111</v>
      </c>
      <c r="D236" s="13" t="s">
        <v>402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45693</v>
      </c>
      <c r="B237" s="14" t="s">
        <v>406</v>
      </c>
      <c r="C237" s="9" t="s">
        <v>111</v>
      </c>
      <c r="D237" s="13" t="s">
        <v>193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128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45667</v>
      </c>
      <c r="B238" s="14" t="s">
        <v>347</v>
      </c>
      <c r="C238" s="9" t="s">
        <v>111</v>
      </c>
      <c r="D238" s="13" t="s">
        <v>341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86.841632767999982</v>
      </c>
      <c r="Q238" s="10">
        <v>0</v>
      </c>
      <c r="R238" s="10">
        <v>86.841632767999982</v>
      </c>
      <c r="S238" s="9" t="s">
        <v>67</v>
      </c>
      <c r="T238" s="12" t="s">
        <v>63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128</v>
      </c>
      <c r="AA238" s="8">
        <v>4414.5199999999995</v>
      </c>
      <c r="AB238" s="8">
        <v>4414.5199999999995</v>
      </c>
      <c r="AC238" s="8">
        <v>0</v>
      </c>
      <c r="AD238" s="8">
        <v>4414.5199999999995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160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45548</v>
      </c>
      <c r="B240" s="14" t="s">
        <v>217</v>
      </c>
      <c r="C240" s="9" t="s">
        <v>111</v>
      </c>
      <c r="D240" s="13" t="s">
        <v>211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128</v>
      </c>
      <c r="AA240" s="8">
        <v>11036.3</v>
      </c>
      <c r="AB240" s="8">
        <v>11036.3</v>
      </c>
      <c r="AC240" s="8">
        <v>0</v>
      </c>
      <c r="AD240" s="8">
        <v>11036.3</v>
      </c>
      <c r="AE240" s="8">
        <v>0</v>
      </c>
      <c r="AF240" s="8">
        <v>0</v>
      </c>
      <c r="AG240" s="1" t="s">
        <v>126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45066</v>
      </c>
      <c r="B241" s="14" t="s">
        <v>136</v>
      </c>
      <c r="C241" s="9" t="s">
        <v>80</v>
      </c>
      <c r="D241" s="13" t="s">
        <v>135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128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128</v>
      </c>
      <c r="AA242" s="8">
        <v>263523.89129</v>
      </c>
      <c r="AB242" s="8">
        <v>242010.09129000001</v>
      </c>
      <c r="AC242" s="8">
        <v>21513.800000000003</v>
      </c>
      <c r="AD242" s="8">
        <v>242010.09129000001</v>
      </c>
      <c r="AE242" s="8">
        <v>21513.800000000003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130</v>
      </c>
      <c r="BD242" s="56">
        <v>0</v>
      </c>
    </row>
    <row r="243" spans="1:56" ht="28.5" customHeight="1" x14ac:dyDescent="0.45">
      <c r="A243" s="3">
        <v>45720</v>
      </c>
      <c r="B243" s="14" t="s">
        <v>516</v>
      </c>
      <c r="C243" s="9" t="s">
        <v>502</v>
      </c>
      <c r="D243" s="13" t="s">
        <v>503</v>
      </c>
      <c r="E243" s="9">
        <v>22</v>
      </c>
      <c r="F243" s="9">
        <v>34</v>
      </c>
      <c r="G243" s="9" t="s">
        <v>60</v>
      </c>
      <c r="H243" s="9" t="s">
        <v>66</v>
      </c>
      <c r="I243" s="9">
        <v>115</v>
      </c>
      <c r="J243" s="9" t="s">
        <v>78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377</v>
      </c>
      <c r="T243" s="12">
        <v>45746</v>
      </c>
      <c r="U243" s="11">
        <v>300000</v>
      </c>
      <c r="V243" s="10">
        <v>125000</v>
      </c>
      <c r="W243" s="10">
        <v>175000</v>
      </c>
      <c r="X243" s="10">
        <v>138465</v>
      </c>
      <c r="Y243" s="10">
        <v>169611.75</v>
      </c>
      <c r="Z243" s="9" t="s">
        <v>419</v>
      </c>
      <c r="AA243" s="8">
        <v>168232.8064725</v>
      </c>
      <c r="AB243" s="8">
        <v>75409</v>
      </c>
      <c r="AC243" s="8">
        <v>92823.8064725</v>
      </c>
      <c r="AD243" s="8">
        <v>0</v>
      </c>
      <c r="AE243" s="8">
        <v>168232.8064725</v>
      </c>
      <c r="AF243" s="8">
        <v>0</v>
      </c>
      <c r="AG243" s="1" t="s">
        <v>122</v>
      </c>
      <c r="AH243" s="1" t="s">
        <v>68</v>
      </c>
      <c r="AI243" s="1">
        <v>4</v>
      </c>
      <c r="AJ243" s="3">
        <v>45746</v>
      </c>
      <c r="AK243" s="3">
        <v>45742</v>
      </c>
      <c r="AL243" s="3">
        <v>45736</v>
      </c>
      <c r="AM243" s="3">
        <v>45743</v>
      </c>
      <c r="AN243" s="3">
        <v>45744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422</v>
      </c>
      <c r="BD243" s="56">
        <v>9917.9143088983856</v>
      </c>
    </row>
    <row r="244" spans="1:56" ht="28.5" customHeight="1" x14ac:dyDescent="0.45">
      <c r="A244" s="3">
        <v>45720</v>
      </c>
      <c r="B244" s="14" t="s">
        <v>516</v>
      </c>
      <c r="C244" s="9" t="s">
        <v>502</v>
      </c>
      <c r="D244" s="13" t="s">
        <v>503</v>
      </c>
      <c r="E244" s="9">
        <v>22</v>
      </c>
      <c r="F244" s="9">
        <v>34</v>
      </c>
      <c r="G244" s="9" t="s">
        <v>60</v>
      </c>
      <c r="H244" s="9" t="s">
        <v>66</v>
      </c>
      <c r="I244" s="9">
        <v>115</v>
      </c>
      <c r="J244" s="9" t="s">
        <v>78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377</v>
      </c>
      <c r="T244" s="12">
        <v>45800</v>
      </c>
      <c r="U244" s="11">
        <v>3700000</v>
      </c>
      <c r="V244" s="10">
        <v>0</v>
      </c>
      <c r="W244" s="10">
        <v>3700000</v>
      </c>
      <c r="X244" s="10">
        <v>0</v>
      </c>
      <c r="Y244" s="10">
        <v>3885000</v>
      </c>
      <c r="Z244" s="9" t="s">
        <v>419</v>
      </c>
      <c r="AA244" s="8">
        <v>3669919.0000000005</v>
      </c>
      <c r="AB244" s="8">
        <v>0</v>
      </c>
      <c r="AC244" s="8">
        <v>3669919.0000000005</v>
      </c>
      <c r="AD244" s="8">
        <v>0</v>
      </c>
      <c r="AE244" s="8">
        <v>3669919.0000000005</v>
      </c>
      <c r="AF244" s="8">
        <v>0</v>
      </c>
      <c r="AG244" s="1" t="s">
        <v>123</v>
      </c>
      <c r="AH244" s="1" t="s">
        <v>68</v>
      </c>
      <c r="AI244" s="1">
        <v>4</v>
      </c>
      <c r="AJ244" s="3">
        <v>45800</v>
      </c>
      <c r="AK244" s="3">
        <v>45796</v>
      </c>
      <c r="AL244" s="3">
        <v>45790</v>
      </c>
      <c r="AM244" s="3">
        <v>45797</v>
      </c>
      <c r="AN244" s="3">
        <v>45798</v>
      </c>
      <c r="AO244" s="3">
        <v>45798</v>
      </c>
      <c r="AP244" s="3">
        <v>45795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422</v>
      </c>
      <c r="BD244" s="56">
        <v>392118.61208666681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21.6</v>
      </c>
      <c r="F245" s="9">
        <v>34</v>
      </c>
      <c r="G245" s="9">
        <v>0</v>
      </c>
      <c r="H245" s="9">
        <v>0</v>
      </c>
      <c r="I245" s="9">
        <v>97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419</v>
      </c>
      <c r="AA245" s="8">
        <v>3838151.8064725003</v>
      </c>
      <c r="AB245" s="8">
        <v>75409</v>
      </c>
      <c r="AC245" s="8">
        <v>3762742.8064725003</v>
      </c>
      <c r="AD245" s="8">
        <v>0</v>
      </c>
      <c r="AE245" s="8">
        <v>3838151.8064725003</v>
      </c>
      <c r="AF245" s="8" t="s">
        <v>58</v>
      </c>
      <c r="AG245" s="1" t="s">
        <v>123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422</v>
      </c>
      <c r="BD245" s="56">
        <v>0</v>
      </c>
    </row>
    <row r="246" spans="1:56" ht="28.5" customHeight="1" x14ac:dyDescent="0.45">
      <c r="A246" s="3">
        <v>45729</v>
      </c>
      <c r="B246" s="14" t="s">
        <v>635</v>
      </c>
      <c r="C246" s="9" t="s">
        <v>266</v>
      </c>
      <c r="D246" s="13" t="s">
        <v>581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45737</v>
      </c>
      <c r="U246" s="11">
        <v>5000</v>
      </c>
      <c r="V246" s="10">
        <v>5415</v>
      </c>
      <c r="W246" s="10">
        <v>0</v>
      </c>
      <c r="X246" s="10">
        <v>5588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45734</v>
      </c>
      <c r="B247" s="14" t="s">
        <v>678</v>
      </c>
      <c r="C247" s="9" t="s">
        <v>266</v>
      </c>
      <c r="D247" s="13" t="s">
        <v>658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45737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84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105</v>
      </c>
      <c r="BD247" s="56">
        <v>0</v>
      </c>
    </row>
    <row r="248" spans="1:56" ht="28.5" customHeight="1" x14ac:dyDescent="0.45">
      <c r="A248" s="3">
        <v>45706</v>
      </c>
      <c r="B248" s="14" t="s">
        <v>532</v>
      </c>
      <c r="C248" s="9" t="s">
        <v>282</v>
      </c>
      <c r="D248" s="13" t="s">
        <v>283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45747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84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 t="s">
        <v>236</v>
      </c>
      <c r="AG248" s="1" t="s">
        <v>61</v>
      </c>
      <c r="AH248" s="1" t="s">
        <v>68</v>
      </c>
      <c r="AI248" s="1">
        <v>4</v>
      </c>
      <c r="AJ248" s="3">
        <v>45747</v>
      </c>
      <c r="AK248" s="3">
        <v>45743</v>
      </c>
      <c r="AL248" s="3">
        <v>45737</v>
      </c>
      <c r="AM248" s="3">
        <v>45744</v>
      </c>
      <c r="AN248" s="3">
        <v>45745</v>
      </c>
      <c r="AO248" s="3">
        <v>45745</v>
      </c>
      <c r="AP248" s="3">
        <v>45742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445</v>
      </c>
      <c r="AZ248" s="2">
        <v>0</v>
      </c>
      <c r="BA248" s="2">
        <v>0</v>
      </c>
      <c r="BB248" s="2">
        <v>0</v>
      </c>
      <c r="BC248" s="1" t="s">
        <v>105</v>
      </c>
      <c r="BD248" s="56">
        <v>0</v>
      </c>
    </row>
    <row r="249" spans="1:56" ht="28.5" customHeight="1" x14ac:dyDescent="0.45">
      <c r="A249" s="3">
        <v>45723</v>
      </c>
      <c r="B249" s="14" t="s">
        <v>545</v>
      </c>
      <c r="C249" s="9" t="s">
        <v>282</v>
      </c>
      <c r="D249" s="13" t="s">
        <v>274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45747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84</v>
      </c>
      <c r="AA249" s="8">
        <v>5518.15</v>
      </c>
      <c r="AB249" s="8">
        <v>5518.15</v>
      </c>
      <c r="AC249" s="8">
        <v>0</v>
      </c>
      <c r="AD249" s="8">
        <v>0</v>
      </c>
      <c r="AE249" s="8">
        <v>5518.15</v>
      </c>
      <c r="AF249" s="8" t="s">
        <v>236</v>
      </c>
      <c r="AG249" s="1" t="s">
        <v>61</v>
      </c>
      <c r="AH249" s="1" t="s">
        <v>68</v>
      </c>
      <c r="AI249" s="1">
        <v>4</v>
      </c>
      <c r="AJ249" s="3">
        <v>45747</v>
      </c>
      <c r="AK249" s="3">
        <v>45743</v>
      </c>
      <c r="AL249" s="3">
        <v>45737</v>
      </c>
      <c r="AM249" s="3">
        <v>45744</v>
      </c>
      <c r="AN249" s="3">
        <v>45745</v>
      </c>
      <c r="AO249" s="3">
        <v>45745</v>
      </c>
      <c r="AP249" s="3">
        <v>45742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325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70000</v>
      </c>
      <c r="V250" s="10">
        <v>0</v>
      </c>
      <c r="W250" s="10">
        <v>70000</v>
      </c>
      <c r="X250" s="10">
        <v>0</v>
      </c>
      <c r="Y250" s="10">
        <v>73500</v>
      </c>
      <c r="Z250" s="9" t="s">
        <v>84</v>
      </c>
      <c r="AA250" s="8">
        <v>69430.899999999994</v>
      </c>
      <c r="AB250" s="8">
        <v>3030</v>
      </c>
      <c r="AC250" s="8">
        <v>66400.899999999994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74</v>
      </c>
      <c r="AI250" s="1">
        <v>2</v>
      </c>
      <c r="AJ250" s="3">
        <v>45777</v>
      </c>
      <c r="AK250" s="3">
        <v>0</v>
      </c>
      <c r="AL250" s="3">
        <v>45768</v>
      </c>
      <c r="AM250" s="3">
        <v>45775</v>
      </c>
      <c r="AN250" s="3">
        <v>45776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105</v>
      </c>
      <c r="BD250" s="56">
        <v>4963.4672749999982</v>
      </c>
    </row>
    <row r="251" spans="1:56" ht="28.5" customHeight="1" x14ac:dyDescent="0.45">
      <c r="A251" s="3" t="s">
        <v>146</v>
      </c>
      <c r="B251" s="14" t="s">
        <v>146</v>
      </c>
      <c r="C251" s="9" t="s">
        <v>349</v>
      </c>
      <c r="D251" s="13" t="s">
        <v>61</v>
      </c>
      <c r="E251" s="9">
        <v>23</v>
      </c>
      <c r="F251" s="9">
        <v>34</v>
      </c>
      <c r="G251" s="9" t="s">
        <v>60</v>
      </c>
      <c r="H251" s="9" t="s">
        <v>66</v>
      </c>
      <c r="I251" s="9">
        <v>92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133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9918.7000000000007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105</v>
      </c>
      <c r="BD251" s="56">
        <v>741.42282499999999</v>
      </c>
    </row>
    <row r="252" spans="1:56" ht="28.5" customHeight="1" x14ac:dyDescent="0.45">
      <c r="A252" s="3" t="s">
        <v>146</v>
      </c>
      <c r="B252" s="14" t="s">
        <v>146</v>
      </c>
      <c r="C252" s="9" t="s">
        <v>195</v>
      </c>
      <c r="D252" s="13" t="s">
        <v>61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93</v>
      </c>
      <c r="M252" s="10">
        <v>24</v>
      </c>
      <c r="N252" s="9">
        <v>37</v>
      </c>
      <c r="O252" s="9">
        <v>50</v>
      </c>
      <c r="P252" s="10">
        <v>273.84719423999996</v>
      </c>
      <c r="Q252" s="10">
        <v>0</v>
      </c>
      <c r="R252" s="10">
        <v>273.84719423999996</v>
      </c>
      <c r="S252" s="9" t="s">
        <v>133</v>
      </c>
      <c r="T252" s="12">
        <v>45777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123</v>
      </c>
      <c r="AH252" s="1" t="s">
        <v>72</v>
      </c>
      <c r="AI252" s="1">
        <v>3</v>
      </c>
      <c r="AJ252" s="3">
        <v>45777</v>
      </c>
      <c r="AK252" s="3">
        <v>0</v>
      </c>
      <c r="AL252" s="3">
        <v>45767</v>
      </c>
      <c r="AM252" s="3">
        <v>45774</v>
      </c>
      <c r="AN252" s="3">
        <v>45775</v>
      </c>
      <c r="AO252" s="3">
        <v>45775</v>
      </c>
      <c r="AP252" s="3">
        <v>45772</v>
      </c>
      <c r="AQ252" s="3">
        <v>45776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105</v>
      </c>
      <c r="BD252" s="56">
        <v>741.42282499999999</v>
      </c>
    </row>
    <row r="253" spans="1:56" ht="28.5" customHeight="1" x14ac:dyDescent="0.45">
      <c r="A253" s="3" t="s">
        <v>146</v>
      </c>
      <c r="B253" s="14" t="s">
        <v>146</v>
      </c>
      <c r="C253" s="9" t="s">
        <v>282</v>
      </c>
      <c r="D253" s="13" t="s">
        <v>61</v>
      </c>
      <c r="E253" s="9">
        <v>23</v>
      </c>
      <c r="F253" s="9">
        <v>34</v>
      </c>
      <c r="G253" s="9" t="s">
        <v>60</v>
      </c>
      <c r="H253" s="9" t="s">
        <v>66</v>
      </c>
      <c r="I253" s="9">
        <v>92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0</v>
      </c>
      <c r="AC253" s="8">
        <v>9918.7000000000007</v>
      </c>
      <c r="AD253" s="8">
        <v>0</v>
      </c>
      <c r="AE253" s="8">
        <v>9918.7000000000007</v>
      </c>
      <c r="AF253" s="8">
        <v>0</v>
      </c>
      <c r="AG253" s="1" t="s">
        <v>124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741.42282499999999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84</v>
      </c>
      <c r="AA254" s="8">
        <v>115182.64999999998</v>
      </c>
      <c r="AB254" s="8">
        <v>19025.650000000001</v>
      </c>
      <c r="AC254" s="8">
        <v>96156.999999999985</v>
      </c>
      <c r="AD254" s="8">
        <v>5518.15</v>
      </c>
      <c r="AE254" s="8">
        <v>25355.550000000003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0</v>
      </c>
    </row>
    <row r="255" spans="1:56" ht="28.5" customHeight="1" x14ac:dyDescent="0.45">
      <c r="A255" s="3">
        <v>45733</v>
      </c>
      <c r="B255" s="14" t="s">
        <v>641</v>
      </c>
      <c r="C255" s="9" t="s">
        <v>642</v>
      </c>
      <c r="D255" s="13" t="s">
        <v>643</v>
      </c>
      <c r="E255" s="9">
        <v>23</v>
      </c>
      <c r="F255" s="9">
        <v>34</v>
      </c>
      <c r="G255" s="9" t="s">
        <v>200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45750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202</v>
      </c>
      <c r="AA255" s="8">
        <v>4959.3500000000004</v>
      </c>
      <c r="AB255" s="8">
        <v>0</v>
      </c>
      <c r="AC255" s="8">
        <v>4959.3500000000004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74</v>
      </c>
      <c r="AI255" s="1">
        <v>2</v>
      </c>
      <c r="AJ255" s="3">
        <v>45750</v>
      </c>
      <c r="AK255" s="3">
        <v>0</v>
      </c>
      <c r="AL255" s="3">
        <v>45741</v>
      </c>
      <c r="AM255" s="3">
        <v>45748</v>
      </c>
      <c r="AN255" s="3">
        <v>45749</v>
      </c>
      <c r="AO255" s="3">
        <v>45749</v>
      </c>
      <c r="AP255" s="3">
        <v>45745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201</v>
      </c>
      <c r="BD255" s="56">
        <v>400.2085242222222</v>
      </c>
    </row>
    <row r="256" spans="1:56" ht="28.5" customHeight="1" x14ac:dyDescent="0.45">
      <c r="A256" s="3">
        <v>45729</v>
      </c>
      <c r="B256" s="14" t="s">
        <v>635</v>
      </c>
      <c r="C256" s="9" t="s">
        <v>266</v>
      </c>
      <c r="D256" s="13" t="s">
        <v>582</v>
      </c>
      <c r="E256" s="9">
        <v>23</v>
      </c>
      <c r="F256" s="9">
        <v>34</v>
      </c>
      <c r="G256" s="9" t="s">
        <v>200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45737</v>
      </c>
      <c r="U256" s="11">
        <v>5000</v>
      </c>
      <c r="V256" s="10">
        <v>4057</v>
      </c>
      <c r="W256" s="10">
        <v>943</v>
      </c>
      <c r="X256" s="10">
        <v>5535</v>
      </c>
      <c r="Y256" s="10">
        <v>0</v>
      </c>
      <c r="Z256" s="9" t="s">
        <v>202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636</v>
      </c>
      <c r="AZ256" s="2">
        <v>0</v>
      </c>
      <c r="BA256" s="2">
        <v>0</v>
      </c>
      <c r="BB256" s="2">
        <v>0</v>
      </c>
      <c r="BC256" s="1" t="s">
        <v>201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200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202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123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201</v>
      </c>
      <c r="BD257" s="56">
        <v>0</v>
      </c>
    </row>
    <row r="258" spans="1:56" ht="28.5" customHeight="1" x14ac:dyDescent="0.45">
      <c r="A258" s="3">
        <v>45729</v>
      </c>
      <c r="B258" s="14" t="s">
        <v>637</v>
      </c>
      <c r="C258" s="9" t="s">
        <v>266</v>
      </c>
      <c r="D258" s="13" t="s">
        <v>586</v>
      </c>
      <c r="E258" s="9">
        <v>23</v>
      </c>
      <c r="F258" s="9">
        <v>34</v>
      </c>
      <c r="G258" s="9" t="s">
        <v>583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5456</v>
      </c>
      <c r="W258" s="10">
        <v>0</v>
      </c>
      <c r="X258" s="10">
        <v>5553</v>
      </c>
      <c r="Y258" s="10">
        <v>0</v>
      </c>
      <c r="Z258" s="9" t="s">
        <v>584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201</v>
      </c>
      <c r="BD258" s="56">
        <v>0</v>
      </c>
    </row>
    <row r="259" spans="1:56" ht="28.5" customHeight="1" x14ac:dyDescent="0.45">
      <c r="A259" s="3">
        <v>45729</v>
      </c>
      <c r="B259" s="14" t="s">
        <v>637</v>
      </c>
      <c r="C259" s="9" t="s">
        <v>266</v>
      </c>
      <c r="D259" s="13" t="s">
        <v>194</v>
      </c>
      <c r="E259" s="9">
        <v>23</v>
      </c>
      <c r="F259" s="9">
        <v>34</v>
      </c>
      <c r="G259" s="9" t="s">
        <v>583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45747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584</v>
      </c>
      <c r="AA259" s="8">
        <v>4959.3500000000004</v>
      </c>
      <c r="AB259" s="8">
        <v>2360</v>
      </c>
      <c r="AC259" s="8">
        <v>2599.3500000000004</v>
      </c>
      <c r="AD259" s="8">
        <v>0</v>
      </c>
      <c r="AE259" s="8">
        <v>0</v>
      </c>
      <c r="AF259" s="8">
        <v>0</v>
      </c>
      <c r="AG259" s="1" t="s">
        <v>122</v>
      </c>
      <c r="AH259" s="1" t="s">
        <v>74</v>
      </c>
      <c r="AI259" s="1">
        <v>2</v>
      </c>
      <c r="AJ259" s="3">
        <v>45747</v>
      </c>
      <c r="AK259" s="3">
        <v>0</v>
      </c>
      <c r="AL259" s="3">
        <v>45738</v>
      </c>
      <c r="AM259" s="3">
        <v>45745</v>
      </c>
      <c r="AN259" s="3">
        <v>45746</v>
      </c>
      <c r="AO259" s="3">
        <v>45746</v>
      </c>
      <c r="AP259" s="3">
        <v>45742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201</v>
      </c>
      <c r="BD259" s="56">
        <v>209.76176866666668</v>
      </c>
    </row>
    <row r="260" spans="1:56" ht="28.5" customHeight="1" x14ac:dyDescent="0.45">
      <c r="A260" s="3">
        <v>45729</v>
      </c>
      <c r="B260" s="14" t="s">
        <v>637</v>
      </c>
      <c r="C260" s="9" t="s">
        <v>266</v>
      </c>
      <c r="D260" s="13" t="s">
        <v>585</v>
      </c>
      <c r="E260" s="9">
        <v>23</v>
      </c>
      <c r="F260" s="9">
        <v>34</v>
      </c>
      <c r="G260" s="9" t="s">
        <v>583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584</v>
      </c>
      <c r="AA260" s="8">
        <v>4959.3500000000004</v>
      </c>
      <c r="AB260" s="8">
        <v>0</v>
      </c>
      <c r="AC260" s="8">
        <v>4959.3500000000004</v>
      </c>
      <c r="AD260" s="8">
        <v>0</v>
      </c>
      <c r="AE260" s="8">
        <v>0</v>
      </c>
      <c r="AF260" s="8">
        <v>0</v>
      </c>
      <c r="AG260" s="1" t="s">
        <v>123</v>
      </c>
      <c r="AH260" s="1" t="s">
        <v>74</v>
      </c>
      <c r="AI260" s="1">
        <v>2</v>
      </c>
      <c r="AJ260" s="3">
        <v>45747</v>
      </c>
      <c r="AK260" s="3">
        <v>0</v>
      </c>
      <c r="AL260" s="3">
        <v>45738</v>
      </c>
      <c r="AM260" s="3">
        <v>45745</v>
      </c>
      <c r="AN260" s="3">
        <v>45746</v>
      </c>
      <c r="AO260" s="3">
        <v>45746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201</v>
      </c>
      <c r="BD260" s="56">
        <v>400.2085242222222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34</v>
      </c>
      <c r="G261" s="9" t="s">
        <v>583</v>
      </c>
      <c r="H261" s="9">
        <v>0</v>
      </c>
      <c r="I261" s="9">
        <v>68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584</v>
      </c>
      <c r="AA261" s="8">
        <v>9918.7000000000007</v>
      </c>
      <c r="AB261" s="8">
        <v>2360</v>
      </c>
      <c r="AC261" s="8">
        <v>7558.7000000000007</v>
      </c>
      <c r="AD261" s="8">
        <v>0</v>
      </c>
      <c r="AE261" s="8">
        <v>0</v>
      </c>
      <c r="AF261" s="8" t="s">
        <v>58</v>
      </c>
      <c r="AG261" s="1" t="s">
        <v>125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201</v>
      </c>
      <c r="BD261" s="56">
        <v>0</v>
      </c>
    </row>
    <row r="262" spans="1:56" ht="28.5" customHeight="1" x14ac:dyDescent="0.45">
      <c r="A262" s="3">
        <v>45729</v>
      </c>
      <c r="B262" s="14" t="s">
        <v>587</v>
      </c>
      <c r="C262" s="9" t="s">
        <v>588</v>
      </c>
      <c r="D262" s="13" t="s">
        <v>589</v>
      </c>
      <c r="E262" s="9">
        <v>23</v>
      </c>
      <c r="F262" s="9">
        <v>34</v>
      </c>
      <c r="G262" s="9" t="s">
        <v>60</v>
      </c>
      <c r="H262" s="9" t="s">
        <v>66</v>
      </c>
      <c r="I262" s="9">
        <v>105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70</v>
      </c>
      <c r="P262" s="10">
        <v>191.69303596799998</v>
      </c>
      <c r="Q262" s="10">
        <v>35</v>
      </c>
      <c r="R262" s="10">
        <v>156.69303596799998</v>
      </c>
      <c r="S262" s="9" t="s">
        <v>71</v>
      </c>
      <c r="T262" s="12">
        <v>45743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314</v>
      </c>
      <c r="AA262" s="8">
        <v>4959.3500000000004</v>
      </c>
      <c r="AB262" s="8">
        <v>4959.3500000000004</v>
      </c>
      <c r="AC262" s="8">
        <v>0</v>
      </c>
      <c r="AD262" s="8">
        <v>0</v>
      </c>
      <c r="AE262" s="8">
        <v>4959.3500000000004</v>
      </c>
      <c r="AF262" s="8" t="s">
        <v>356</v>
      </c>
      <c r="AG262" s="1" t="s">
        <v>122</v>
      </c>
      <c r="AH262" s="1" t="s">
        <v>68</v>
      </c>
      <c r="AI262" s="1">
        <v>4</v>
      </c>
      <c r="AJ262" s="3">
        <v>45743</v>
      </c>
      <c r="AK262" s="3">
        <v>45739</v>
      </c>
      <c r="AL262" s="3">
        <v>45733</v>
      </c>
      <c r="AM262" s="3">
        <v>45740</v>
      </c>
      <c r="AN262" s="3">
        <v>45741</v>
      </c>
      <c r="AO262" s="3">
        <v>45741</v>
      </c>
      <c r="AP262" s="3">
        <v>45738</v>
      </c>
      <c r="AQ262" s="3">
        <v>45742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108</v>
      </c>
      <c r="BD262" s="56">
        <v>0</v>
      </c>
    </row>
    <row r="263" spans="1:56" ht="28.5" customHeight="1" x14ac:dyDescent="0.45">
      <c r="A263" s="3">
        <v>45727</v>
      </c>
      <c r="B263" s="14" t="s">
        <v>590</v>
      </c>
      <c r="C263" s="9" t="s">
        <v>115</v>
      </c>
      <c r="D263" s="13" t="s">
        <v>59</v>
      </c>
      <c r="E263" s="9">
        <v>23</v>
      </c>
      <c r="F263" s="9">
        <v>40</v>
      </c>
      <c r="G263" s="9" t="s">
        <v>60</v>
      </c>
      <c r="H263" s="9" t="s">
        <v>66</v>
      </c>
      <c r="I263" s="9">
        <v>125</v>
      </c>
      <c r="J263" s="9" t="s">
        <v>57</v>
      </c>
      <c r="K263" s="9">
        <v>5</v>
      </c>
      <c r="L263" s="9" t="s">
        <v>254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45741</v>
      </c>
      <c r="U263" s="11">
        <v>10938</v>
      </c>
      <c r="V263" s="10">
        <v>0</v>
      </c>
      <c r="W263" s="10">
        <v>10938</v>
      </c>
      <c r="X263" s="10">
        <v>0</v>
      </c>
      <c r="Y263" s="10">
        <v>0</v>
      </c>
      <c r="Z263" s="9" t="s">
        <v>314</v>
      </c>
      <c r="AA263" s="8">
        <v>12682.720380000002</v>
      </c>
      <c r="AB263" s="8">
        <v>4917</v>
      </c>
      <c r="AC263" s="8">
        <v>7765.7203800000025</v>
      </c>
      <c r="AD263" s="8">
        <v>0</v>
      </c>
      <c r="AE263" s="8">
        <v>12682.720380000002</v>
      </c>
      <c r="AF263" s="8" t="s">
        <v>320</v>
      </c>
      <c r="AG263" s="1" t="s">
        <v>122</v>
      </c>
      <c r="AH263" s="1" t="s">
        <v>164</v>
      </c>
      <c r="AI263" s="1">
        <v>2</v>
      </c>
      <c r="AJ263" s="3">
        <v>45741</v>
      </c>
      <c r="AK263" s="3">
        <v>45739</v>
      </c>
      <c r="AL263" s="3">
        <v>0</v>
      </c>
      <c r="AM263" s="3">
        <v>0</v>
      </c>
      <c r="AN263" s="3">
        <v>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159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108</v>
      </c>
      <c r="BD263" s="56">
        <v>684.67768017000014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85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314</v>
      </c>
      <c r="AA264" s="8">
        <v>17642.070380000005</v>
      </c>
      <c r="AB264" s="8">
        <v>9876.35</v>
      </c>
      <c r="AC264" s="8">
        <v>7765.7203800000025</v>
      </c>
      <c r="AD264" s="8">
        <v>0</v>
      </c>
      <c r="AE264" s="8">
        <v>17642.070380000005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315</v>
      </c>
      <c r="BD264" s="56">
        <v>0</v>
      </c>
    </row>
    <row r="265" spans="1:56" ht="28.5" customHeight="1" x14ac:dyDescent="0.45">
      <c r="A265" s="3">
        <v>45601</v>
      </c>
      <c r="B265" s="14" t="s">
        <v>242</v>
      </c>
      <c r="C265" s="9" t="s">
        <v>94</v>
      </c>
      <c r="D265" s="13" t="s">
        <v>158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45780</v>
      </c>
      <c r="U265" s="11">
        <v>10000</v>
      </c>
      <c r="V265" s="10">
        <v>10000</v>
      </c>
      <c r="W265" s="10">
        <v>0</v>
      </c>
      <c r="X265" s="10">
        <v>56730</v>
      </c>
      <c r="Y265" s="10">
        <v>0</v>
      </c>
      <c r="Z265" s="9" t="s">
        <v>407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123</v>
      </c>
      <c r="AH265" s="1" t="s">
        <v>72</v>
      </c>
      <c r="AI265" s="1">
        <v>3</v>
      </c>
      <c r="AJ265" s="3">
        <v>45780</v>
      </c>
      <c r="AK265" s="3">
        <v>0</v>
      </c>
      <c r="AL265" s="3">
        <v>45770</v>
      </c>
      <c r="AM265" s="3">
        <v>45777</v>
      </c>
      <c r="AN265" s="3">
        <v>45778</v>
      </c>
      <c r="AO265" s="3">
        <v>45778</v>
      </c>
      <c r="AP265" s="3">
        <v>45775</v>
      </c>
      <c r="AQ265" s="3">
        <v>45779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420</v>
      </c>
      <c r="AZ265" s="2">
        <v>0</v>
      </c>
      <c r="BA265" s="2">
        <v>0</v>
      </c>
      <c r="BB265" s="2">
        <v>0</v>
      </c>
      <c r="BC265" s="1" t="s">
        <v>120</v>
      </c>
      <c r="BD265" s="56">
        <v>0</v>
      </c>
    </row>
    <row r="266" spans="1:56" ht="28.5" customHeight="1" x14ac:dyDescent="0.45">
      <c r="A266" s="3">
        <v>45601</v>
      </c>
      <c r="B266" s="14" t="s">
        <v>242</v>
      </c>
      <c r="C266" s="9" t="s">
        <v>94</v>
      </c>
      <c r="D266" s="13" t="s">
        <v>158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1498.0181652479998</v>
      </c>
      <c r="Q266" s="10">
        <v>1498.0181652479998</v>
      </c>
      <c r="R266" s="10">
        <v>0</v>
      </c>
      <c r="S266" s="9" t="s">
        <v>100</v>
      </c>
      <c r="T266" s="12">
        <v>45780</v>
      </c>
      <c r="U266" s="11">
        <v>46000</v>
      </c>
      <c r="V266" s="10">
        <v>0</v>
      </c>
      <c r="W266" s="10">
        <v>46000</v>
      </c>
      <c r="X266" s="10">
        <v>0</v>
      </c>
      <c r="Y266" s="10">
        <v>48300</v>
      </c>
      <c r="Z266" s="9" t="s">
        <v>407</v>
      </c>
      <c r="AA266" s="8">
        <v>49481.740000000005</v>
      </c>
      <c r="AB266" s="8">
        <v>0</v>
      </c>
      <c r="AC266" s="8">
        <v>49481.740000000005</v>
      </c>
      <c r="AD266" s="8">
        <v>0</v>
      </c>
      <c r="AE266" s="8">
        <v>0</v>
      </c>
      <c r="AF266" s="8" t="s">
        <v>408</v>
      </c>
      <c r="AG266" s="1" t="s">
        <v>123</v>
      </c>
      <c r="AH266" s="1" t="s">
        <v>72</v>
      </c>
      <c r="AI266" s="1">
        <v>3</v>
      </c>
      <c r="AJ266" s="3">
        <v>45780</v>
      </c>
      <c r="AK266" s="3">
        <v>0</v>
      </c>
      <c r="AL266" s="3">
        <v>45770</v>
      </c>
      <c r="AM266" s="3">
        <v>45777</v>
      </c>
      <c r="AN266" s="3">
        <v>45778</v>
      </c>
      <c r="AO266" s="3">
        <v>45778</v>
      </c>
      <c r="AP266" s="3">
        <v>45775</v>
      </c>
      <c r="AQ266" s="3">
        <v>45779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491</v>
      </c>
      <c r="AZ266" s="2">
        <v>0</v>
      </c>
      <c r="BA266" s="2">
        <v>0</v>
      </c>
      <c r="BB266" s="2">
        <v>0</v>
      </c>
      <c r="BC266" s="1" t="s">
        <v>120</v>
      </c>
      <c r="BD266" s="56">
        <v>6338.7895780611125</v>
      </c>
    </row>
    <row r="267" spans="1:56" ht="28.5" customHeight="1" x14ac:dyDescent="0.45">
      <c r="A267" s="3">
        <v>45601</v>
      </c>
      <c r="B267" s="14" t="s">
        <v>242</v>
      </c>
      <c r="C267" s="9" t="s">
        <v>94</v>
      </c>
      <c r="D267" s="13" t="s">
        <v>158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1758.5430635519999</v>
      </c>
      <c r="R267" s="10">
        <v>0</v>
      </c>
      <c r="S267" s="9" t="s">
        <v>100</v>
      </c>
      <c r="T267" s="12">
        <v>45785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407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408</v>
      </c>
      <c r="AG267" s="1" t="s">
        <v>123</v>
      </c>
      <c r="AH267" s="1" t="s">
        <v>72</v>
      </c>
      <c r="AI267" s="1">
        <v>3</v>
      </c>
      <c r="AJ267" s="3">
        <v>45785</v>
      </c>
      <c r="AK267" s="3">
        <v>0</v>
      </c>
      <c r="AL267" s="3">
        <v>45775</v>
      </c>
      <c r="AM267" s="3">
        <v>45782</v>
      </c>
      <c r="AN267" s="3">
        <v>45783</v>
      </c>
      <c r="AO267" s="3">
        <v>45783</v>
      </c>
      <c r="AP267" s="3">
        <v>45780</v>
      </c>
      <c r="AQ267" s="3">
        <v>45784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491</v>
      </c>
      <c r="AZ267" s="2">
        <v>0</v>
      </c>
      <c r="BA267" s="2">
        <v>0</v>
      </c>
      <c r="BB267" s="2">
        <v>0</v>
      </c>
      <c r="BC267" s="1" t="s">
        <v>120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242</v>
      </c>
      <c r="C268" s="9" t="s">
        <v>94</v>
      </c>
      <c r="D268" s="13" t="s">
        <v>158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264</v>
      </c>
      <c r="R268" s="10">
        <v>1494.5430635519999</v>
      </c>
      <c r="S268" s="9" t="s">
        <v>100</v>
      </c>
      <c r="T268" s="12">
        <v>45812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407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408</v>
      </c>
      <c r="AG268" s="1" t="s">
        <v>123</v>
      </c>
      <c r="AH268" s="1" t="s">
        <v>72</v>
      </c>
      <c r="AI268" s="1">
        <v>3</v>
      </c>
      <c r="AJ268" s="3">
        <v>45812</v>
      </c>
      <c r="AK268" s="3">
        <v>0</v>
      </c>
      <c r="AL268" s="3">
        <v>45802</v>
      </c>
      <c r="AM268" s="3">
        <v>45809</v>
      </c>
      <c r="AN268" s="3">
        <v>45810</v>
      </c>
      <c r="AO268" s="3">
        <v>45810</v>
      </c>
      <c r="AP268" s="3">
        <v>45807</v>
      </c>
      <c r="AQ268" s="3">
        <v>45811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491</v>
      </c>
      <c r="AZ268" s="2">
        <v>0</v>
      </c>
      <c r="BA268" s="2">
        <v>0</v>
      </c>
      <c r="BB268" s="2">
        <v>0</v>
      </c>
      <c r="BC268" s="1" t="s">
        <v>120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242</v>
      </c>
      <c r="C269" s="9" t="s">
        <v>94</v>
      </c>
      <c r="D269" s="13" t="s">
        <v>158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45815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407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408</v>
      </c>
      <c r="AG269" s="1" t="s">
        <v>123</v>
      </c>
      <c r="AH269" s="1" t="s">
        <v>72</v>
      </c>
      <c r="AI269" s="1">
        <v>3</v>
      </c>
      <c r="AJ269" s="3">
        <v>45815</v>
      </c>
      <c r="AK269" s="3">
        <v>0</v>
      </c>
      <c r="AL269" s="3">
        <v>45805</v>
      </c>
      <c r="AM269" s="3">
        <v>45812</v>
      </c>
      <c r="AN269" s="3">
        <v>45813</v>
      </c>
      <c r="AO269" s="3">
        <v>45813</v>
      </c>
      <c r="AP269" s="3">
        <v>45810</v>
      </c>
      <c r="AQ269" s="3">
        <v>45814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491</v>
      </c>
      <c r="AZ269" s="2">
        <v>0</v>
      </c>
      <c r="BA269" s="2">
        <v>0</v>
      </c>
      <c r="BB269" s="2">
        <v>0</v>
      </c>
      <c r="BC269" s="1" t="s">
        <v>120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242</v>
      </c>
      <c r="C270" s="9" t="s">
        <v>94</v>
      </c>
      <c r="D270" s="13" t="s">
        <v>158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100</v>
      </c>
      <c r="T270" s="12">
        <v>45818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407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408</v>
      </c>
      <c r="AG270" s="1" t="s">
        <v>123</v>
      </c>
      <c r="AH270" s="1" t="s">
        <v>72</v>
      </c>
      <c r="AI270" s="1">
        <v>3</v>
      </c>
      <c r="AJ270" s="3">
        <v>45818</v>
      </c>
      <c r="AK270" s="3">
        <v>0</v>
      </c>
      <c r="AL270" s="3">
        <v>45808</v>
      </c>
      <c r="AM270" s="3">
        <v>45815</v>
      </c>
      <c r="AN270" s="3">
        <v>45816</v>
      </c>
      <c r="AO270" s="3">
        <v>45816</v>
      </c>
      <c r="AP270" s="3">
        <v>45813</v>
      </c>
      <c r="AQ270" s="3">
        <v>45817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491</v>
      </c>
      <c r="AZ270" s="2">
        <v>0</v>
      </c>
      <c r="BA270" s="2">
        <v>0</v>
      </c>
      <c r="BB270" s="2">
        <v>0</v>
      </c>
      <c r="BC270" s="1" t="s">
        <v>120</v>
      </c>
      <c r="BD270" s="56">
        <v>7441.1877655499993</v>
      </c>
    </row>
    <row r="271" spans="1:56" ht="28.5" customHeight="1" x14ac:dyDescent="0.45">
      <c r="A271" s="3">
        <v>45601</v>
      </c>
      <c r="B271" s="14" t="s">
        <v>242</v>
      </c>
      <c r="C271" s="9" t="s">
        <v>94</v>
      </c>
      <c r="D271" s="13" t="s">
        <v>158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100</v>
      </c>
      <c r="T271" s="12">
        <v>45820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407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408</v>
      </c>
      <c r="AG271" s="1" t="s">
        <v>123</v>
      </c>
      <c r="AH271" s="1" t="s">
        <v>72</v>
      </c>
      <c r="AI271" s="1">
        <v>3</v>
      </c>
      <c r="AJ271" s="3">
        <v>45820</v>
      </c>
      <c r="AK271" s="3">
        <v>0</v>
      </c>
      <c r="AL271" s="3">
        <v>45810</v>
      </c>
      <c r="AM271" s="3">
        <v>45817</v>
      </c>
      <c r="AN271" s="3">
        <v>45818</v>
      </c>
      <c r="AO271" s="3">
        <v>45818</v>
      </c>
      <c r="AP271" s="3">
        <v>45815</v>
      </c>
      <c r="AQ271" s="3">
        <v>45819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491</v>
      </c>
      <c r="AZ271" s="2">
        <v>0</v>
      </c>
      <c r="BA271" s="2">
        <v>0</v>
      </c>
      <c r="BB271" s="2">
        <v>0</v>
      </c>
      <c r="BC271" s="1" t="s">
        <v>120</v>
      </c>
      <c r="BD271" s="56">
        <v>7441.1877655499993</v>
      </c>
    </row>
    <row r="272" spans="1:56" ht="28.5" customHeight="1" x14ac:dyDescent="0.45">
      <c r="A272" s="3">
        <v>45601</v>
      </c>
      <c r="B272" s="14" t="s">
        <v>242</v>
      </c>
      <c r="C272" s="9" t="s">
        <v>94</v>
      </c>
      <c r="D272" s="13" t="s">
        <v>158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1758.5430635519999</v>
      </c>
      <c r="Q272" s="10">
        <v>0</v>
      </c>
      <c r="R272" s="10">
        <v>1758.5430635519999</v>
      </c>
      <c r="S272" s="9" t="s">
        <v>100</v>
      </c>
      <c r="T272" s="12">
        <v>45824</v>
      </c>
      <c r="U272" s="11">
        <v>54000</v>
      </c>
      <c r="V272" s="10">
        <v>0</v>
      </c>
      <c r="W272" s="10">
        <v>54000</v>
      </c>
      <c r="X272" s="10">
        <v>0</v>
      </c>
      <c r="Y272" s="10">
        <v>56700</v>
      </c>
      <c r="Z272" s="9" t="s">
        <v>407</v>
      </c>
      <c r="AA272" s="8">
        <v>58087.26</v>
      </c>
      <c r="AB272" s="8">
        <v>0</v>
      </c>
      <c r="AC272" s="8">
        <v>58087.26</v>
      </c>
      <c r="AD272" s="8">
        <v>0</v>
      </c>
      <c r="AE272" s="8">
        <v>0</v>
      </c>
      <c r="AF272" s="8" t="s">
        <v>408</v>
      </c>
      <c r="AG272" s="1" t="s">
        <v>123</v>
      </c>
      <c r="AH272" s="1" t="s">
        <v>72</v>
      </c>
      <c r="AI272" s="1">
        <v>3</v>
      </c>
      <c r="AJ272" s="3">
        <v>45824</v>
      </c>
      <c r="AK272" s="3">
        <v>0</v>
      </c>
      <c r="AL272" s="3">
        <v>45814</v>
      </c>
      <c r="AM272" s="3">
        <v>45821</v>
      </c>
      <c r="AN272" s="3">
        <v>45822</v>
      </c>
      <c r="AO272" s="3">
        <v>45822</v>
      </c>
      <c r="AP272" s="3">
        <v>45819</v>
      </c>
      <c r="AQ272" s="3">
        <v>45823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491</v>
      </c>
      <c r="AZ272" s="2">
        <v>0</v>
      </c>
      <c r="BA272" s="2">
        <v>0</v>
      </c>
      <c r="BB272" s="2">
        <v>0</v>
      </c>
      <c r="BC272" s="1" t="s">
        <v>120</v>
      </c>
      <c r="BD272" s="56">
        <v>7441.1877655499993</v>
      </c>
    </row>
    <row r="273" spans="1:56" ht="28.5" customHeight="1" x14ac:dyDescent="0.45">
      <c r="A273" s="3">
        <v>45601</v>
      </c>
      <c r="B273" s="14" t="s">
        <v>242</v>
      </c>
      <c r="C273" s="9" t="s">
        <v>94</v>
      </c>
      <c r="D273" s="13" t="s">
        <v>158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100</v>
      </c>
      <c r="T273" s="12">
        <v>45827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407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408</v>
      </c>
      <c r="AG273" s="1" t="s">
        <v>123</v>
      </c>
      <c r="AH273" s="1" t="s">
        <v>72</v>
      </c>
      <c r="AI273" s="1">
        <v>3</v>
      </c>
      <c r="AJ273" s="3">
        <v>45827</v>
      </c>
      <c r="AK273" s="3">
        <v>0</v>
      </c>
      <c r="AL273" s="3">
        <v>45817</v>
      </c>
      <c r="AM273" s="3">
        <v>45824</v>
      </c>
      <c r="AN273" s="3">
        <v>45825</v>
      </c>
      <c r="AO273" s="3">
        <v>45825</v>
      </c>
      <c r="AP273" s="3">
        <v>45822</v>
      </c>
      <c r="AQ273" s="3">
        <v>45826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491</v>
      </c>
      <c r="AZ273" s="2">
        <v>0</v>
      </c>
      <c r="BA273" s="2">
        <v>0</v>
      </c>
      <c r="BB273" s="2">
        <v>0</v>
      </c>
      <c r="BC273" s="1" t="s">
        <v>120</v>
      </c>
      <c r="BD273" s="56">
        <v>7441.1877655499993</v>
      </c>
    </row>
    <row r="274" spans="1:56" ht="28.5" customHeight="1" x14ac:dyDescent="0.45">
      <c r="A274" s="3">
        <v>45601</v>
      </c>
      <c r="B274" s="14" t="s">
        <v>242</v>
      </c>
      <c r="C274" s="9" t="s">
        <v>94</v>
      </c>
      <c r="D274" s="13" t="s">
        <v>158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100</v>
      </c>
      <c r="T274" s="12">
        <v>45831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407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408</v>
      </c>
      <c r="AG274" s="1" t="s">
        <v>123</v>
      </c>
      <c r="AH274" s="1" t="s">
        <v>72</v>
      </c>
      <c r="AI274" s="1">
        <v>3</v>
      </c>
      <c r="AJ274" s="3">
        <v>45831</v>
      </c>
      <c r="AK274" s="3">
        <v>0</v>
      </c>
      <c r="AL274" s="3">
        <v>45821</v>
      </c>
      <c r="AM274" s="3">
        <v>45828</v>
      </c>
      <c r="AN274" s="3">
        <v>45829</v>
      </c>
      <c r="AO274" s="3">
        <v>45829</v>
      </c>
      <c r="AP274" s="3">
        <v>45826</v>
      </c>
      <c r="AQ274" s="3">
        <v>45830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120</v>
      </c>
      <c r="BD274" s="56">
        <v>7441.1877655499993</v>
      </c>
    </row>
    <row r="275" spans="1:56" ht="28.5" customHeight="1" x14ac:dyDescent="0.45">
      <c r="A275" s="3">
        <v>45601</v>
      </c>
      <c r="B275" s="14" t="s">
        <v>242</v>
      </c>
      <c r="C275" s="9" t="s">
        <v>94</v>
      </c>
      <c r="D275" s="13" t="s">
        <v>158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100</v>
      </c>
      <c r="T275" s="12">
        <v>45834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407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408</v>
      </c>
      <c r="AG275" s="1" t="s">
        <v>122</v>
      </c>
      <c r="AH275" s="1" t="s">
        <v>72</v>
      </c>
      <c r="AI275" s="1">
        <v>3</v>
      </c>
      <c r="AJ275" s="3">
        <v>45834</v>
      </c>
      <c r="AK275" s="3">
        <v>0</v>
      </c>
      <c r="AL275" s="3">
        <v>45824</v>
      </c>
      <c r="AM275" s="3">
        <v>45831</v>
      </c>
      <c r="AN275" s="3">
        <v>45832</v>
      </c>
      <c r="AO275" s="3">
        <v>45832</v>
      </c>
      <c r="AP275" s="3">
        <v>45829</v>
      </c>
      <c r="AQ275" s="3">
        <v>45833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120</v>
      </c>
      <c r="BD275" s="56">
        <v>7441.1877655499993</v>
      </c>
    </row>
    <row r="276" spans="1:56" ht="28.5" customHeight="1" x14ac:dyDescent="0.45">
      <c r="A276" s="3">
        <v>45601</v>
      </c>
      <c r="B276" s="14" t="s">
        <v>242</v>
      </c>
      <c r="C276" s="9" t="s">
        <v>94</v>
      </c>
      <c r="D276" s="13" t="s">
        <v>158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100</v>
      </c>
      <c r="T276" s="12">
        <v>45836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407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408</v>
      </c>
      <c r="AG276" s="1" t="s">
        <v>123</v>
      </c>
      <c r="AH276" s="1" t="s">
        <v>72</v>
      </c>
      <c r="AI276" s="1">
        <v>3</v>
      </c>
      <c r="AJ276" s="3">
        <v>45836</v>
      </c>
      <c r="AK276" s="3">
        <v>0</v>
      </c>
      <c r="AL276" s="3">
        <v>45826</v>
      </c>
      <c r="AM276" s="3">
        <v>45833</v>
      </c>
      <c r="AN276" s="3">
        <v>45834</v>
      </c>
      <c r="AO276" s="3">
        <v>45834</v>
      </c>
      <c r="AP276" s="3">
        <v>45831</v>
      </c>
      <c r="AQ276" s="3">
        <v>45835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120</v>
      </c>
      <c r="BD276" s="56">
        <v>7441.1877655499993</v>
      </c>
    </row>
    <row r="277" spans="1:56" ht="28.5" customHeight="1" x14ac:dyDescent="0.45">
      <c r="A277" s="3">
        <v>45601</v>
      </c>
      <c r="B277" s="14" t="s">
        <v>242</v>
      </c>
      <c r="C277" s="9" t="s">
        <v>94</v>
      </c>
      <c r="D277" s="13" t="s">
        <v>158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100</v>
      </c>
      <c r="T277" s="12">
        <v>45838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407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408</v>
      </c>
      <c r="AG277" s="1" t="s">
        <v>123</v>
      </c>
      <c r="AH277" s="1" t="s">
        <v>72</v>
      </c>
      <c r="AI277" s="1">
        <v>3</v>
      </c>
      <c r="AJ277" s="3">
        <v>45838</v>
      </c>
      <c r="AK277" s="3">
        <v>0</v>
      </c>
      <c r="AL277" s="3">
        <v>45828</v>
      </c>
      <c r="AM277" s="3">
        <v>45835</v>
      </c>
      <c r="AN277" s="3">
        <v>45836</v>
      </c>
      <c r="AO277" s="3">
        <v>45836</v>
      </c>
      <c r="AP277" s="3">
        <v>45833</v>
      </c>
      <c r="AQ277" s="3">
        <v>45837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120</v>
      </c>
      <c r="BD277" s="56">
        <v>7441.1877655499993</v>
      </c>
    </row>
    <row r="278" spans="1:56" ht="28.5" customHeight="1" x14ac:dyDescent="0.45">
      <c r="A278" s="3">
        <v>45601</v>
      </c>
      <c r="B278" s="14" t="s">
        <v>242</v>
      </c>
      <c r="C278" s="9" t="s">
        <v>94</v>
      </c>
      <c r="D278" s="13" t="s">
        <v>110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0</v>
      </c>
      <c r="Q278" s="10">
        <v>0</v>
      </c>
      <c r="R278" s="10">
        <v>0</v>
      </c>
      <c r="S278" s="9" t="s">
        <v>100</v>
      </c>
      <c r="T278" s="12">
        <v>45842</v>
      </c>
      <c r="U278" s="11">
        <v>12000</v>
      </c>
      <c r="V278" s="10">
        <v>12000</v>
      </c>
      <c r="W278" s="10">
        <v>0</v>
      </c>
      <c r="X278" s="10">
        <v>12600</v>
      </c>
      <c r="Y278" s="10">
        <v>0</v>
      </c>
      <c r="Z278" s="9" t="s">
        <v>407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123</v>
      </c>
      <c r="AH278" s="1" t="s">
        <v>72</v>
      </c>
      <c r="AI278" s="1">
        <v>3</v>
      </c>
      <c r="AJ278" s="3">
        <v>45842</v>
      </c>
      <c r="AK278" s="3">
        <v>0</v>
      </c>
      <c r="AL278" s="3">
        <v>45832</v>
      </c>
      <c r="AM278" s="3">
        <v>45839</v>
      </c>
      <c r="AN278" s="3">
        <v>45840</v>
      </c>
      <c r="AO278" s="3">
        <v>45840</v>
      </c>
      <c r="AP278" s="3">
        <v>45837</v>
      </c>
      <c r="AQ278" s="3">
        <v>45841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120</v>
      </c>
      <c r="BD278" s="56">
        <v>0</v>
      </c>
    </row>
    <row r="279" spans="1:56" ht="28.5" customHeight="1" x14ac:dyDescent="0.45">
      <c r="A279" s="3">
        <v>45601</v>
      </c>
      <c r="B279" s="14" t="s">
        <v>242</v>
      </c>
      <c r="C279" s="9" t="s">
        <v>94</v>
      </c>
      <c r="D279" s="13" t="s">
        <v>110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1328.6769813503997</v>
      </c>
      <c r="Q279" s="10">
        <v>0</v>
      </c>
      <c r="R279" s="10">
        <v>1328.6769813503997</v>
      </c>
      <c r="S279" s="9" t="s">
        <v>100</v>
      </c>
      <c r="T279" s="12">
        <v>45852</v>
      </c>
      <c r="U279" s="11">
        <v>40800</v>
      </c>
      <c r="V279" s="10">
        <v>0</v>
      </c>
      <c r="W279" s="10">
        <v>40800</v>
      </c>
      <c r="X279" s="10">
        <v>0</v>
      </c>
      <c r="Y279" s="10">
        <v>42840</v>
      </c>
      <c r="Z279" s="9" t="s">
        <v>407</v>
      </c>
      <c r="AA279" s="8">
        <v>43888.152000000002</v>
      </c>
      <c r="AB279" s="8">
        <v>0</v>
      </c>
      <c r="AC279" s="8">
        <v>43888.152000000002</v>
      </c>
      <c r="AD279" s="8">
        <v>0</v>
      </c>
      <c r="AE279" s="8">
        <v>0</v>
      </c>
      <c r="AF279" s="8">
        <v>0</v>
      </c>
      <c r="AG279" s="1" t="s">
        <v>123</v>
      </c>
      <c r="AH279" s="1" t="s">
        <v>72</v>
      </c>
      <c r="AI279" s="1">
        <v>3</v>
      </c>
      <c r="AJ279" s="3">
        <v>45852</v>
      </c>
      <c r="AK279" s="3">
        <v>0</v>
      </c>
      <c r="AL279" s="3">
        <v>45842</v>
      </c>
      <c r="AM279" s="3">
        <v>45849</v>
      </c>
      <c r="AN279" s="3">
        <v>45850</v>
      </c>
      <c r="AO279" s="3">
        <v>45850</v>
      </c>
      <c r="AP279" s="3">
        <v>45847</v>
      </c>
      <c r="AQ279" s="3">
        <v>45851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120</v>
      </c>
      <c r="BD279" s="56">
        <v>5622.230756193333</v>
      </c>
    </row>
    <row r="280" spans="1:56" ht="28.5" customHeight="1" x14ac:dyDescent="0.45">
      <c r="A280" s="3">
        <v>45601</v>
      </c>
      <c r="B280" s="14" t="s">
        <v>242</v>
      </c>
      <c r="C280" s="9" t="s">
        <v>94</v>
      </c>
      <c r="D280" s="13" t="s">
        <v>110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45859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407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72</v>
      </c>
      <c r="AI280" s="1">
        <v>3</v>
      </c>
      <c r="AJ280" s="3">
        <v>45859</v>
      </c>
      <c r="AK280" s="3">
        <v>0</v>
      </c>
      <c r="AL280" s="3">
        <v>45849</v>
      </c>
      <c r="AM280" s="3">
        <v>45856</v>
      </c>
      <c r="AN280" s="3">
        <v>45857</v>
      </c>
      <c r="AO280" s="3">
        <v>45857</v>
      </c>
      <c r="AP280" s="3">
        <v>45854</v>
      </c>
      <c r="AQ280" s="3">
        <v>45858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242</v>
      </c>
      <c r="C281" s="9" t="s">
        <v>94</v>
      </c>
      <c r="D281" s="13" t="s">
        <v>110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45867</v>
      </c>
      <c r="U281" s="11">
        <v>52000</v>
      </c>
      <c r="V281" s="10">
        <v>0</v>
      </c>
      <c r="W281" s="10">
        <v>52000</v>
      </c>
      <c r="X281" s="10">
        <v>0</v>
      </c>
      <c r="Y281" s="10">
        <v>54600</v>
      </c>
      <c r="Z281" s="9" t="s">
        <v>407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0</v>
      </c>
      <c r="AG281" s="1" t="s">
        <v>122</v>
      </c>
      <c r="AH281" s="1" t="s">
        <v>72</v>
      </c>
      <c r="AI281" s="1">
        <v>3</v>
      </c>
      <c r="AJ281" s="3">
        <v>45867</v>
      </c>
      <c r="AK281" s="3">
        <v>0</v>
      </c>
      <c r="AL281" s="3">
        <v>45857</v>
      </c>
      <c r="AM281" s="3">
        <v>45864</v>
      </c>
      <c r="AN281" s="3">
        <v>45865</v>
      </c>
      <c r="AO281" s="3">
        <v>45865</v>
      </c>
      <c r="AP281" s="3">
        <v>45862</v>
      </c>
      <c r="AQ281" s="3">
        <v>45866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120</v>
      </c>
      <c r="BD281" s="56">
        <v>7165.588218677779</v>
      </c>
    </row>
    <row r="282" spans="1:56" ht="28.5" customHeight="1" x14ac:dyDescent="0.45">
      <c r="A282" s="3">
        <v>45601</v>
      </c>
      <c r="B282" s="14" t="s">
        <v>242</v>
      </c>
      <c r="C282" s="9" t="s">
        <v>94</v>
      </c>
      <c r="D282" s="13" t="s">
        <v>158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5414.9448800240634</v>
      </c>
      <c r="Q282" s="10">
        <v>0</v>
      </c>
      <c r="R282" s="10">
        <v>5414.9448800240634</v>
      </c>
      <c r="S282" s="9" t="s">
        <v>100</v>
      </c>
      <c r="T282" s="12" t="s">
        <v>63</v>
      </c>
      <c r="U282" s="11">
        <v>166278</v>
      </c>
      <c r="V282" s="10">
        <v>0</v>
      </c>
      <c r="W282" s="10">
        <v>166278</v>
      </c>
      <c r="X282" s="10">
        <v>0</v>
      </c>
      <c r="Y282" s="10">
        <v>174591.9</v>
      </c>
      <c r="Z282" s="9" t="s">
        <v>407</v>
      </c>
      <c r="AA282" s="8">
        <v>178863.58182000002</v>
      </c>
      <c r="AB282" s="8">
        <v>0</v>
      </c>
      <c r="AC282" s="8">
        <v>178863.58182000002</v>
      </c>
      <c r="AD282" s="8">
        <v>0</v>
      </c>
      <c r="AE282" s="8">
        <v>0</v>
      </c>
      <c r="AF282" s="8" t="s">
        <v>408</v>
      </c>
      <c r="AG282" s="1" t="s">
        <v>122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120</v>
      </c>
      <c r="BD282" s="56">
        <v>22913.070727409686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101</v>
      </c>
      <c r="AA283" s="8">
        <v>1025216.4738200002</v>
      </c>
      <c r="AB283" s="8">
        <v>0</v>
      </c>
      <c r="AC283" s="8">
        <v>1025216.4738200002</v>
      </c>
      <c r="AD283" s="8">
        <v>0</v>
      </c>
      <c r="AE283" s="8">
        <v>0</v>
      </c>
      <c r="AF283" s="8" t="s">
        <v>58</v>
      </c>
      <c r="AG283" s="1" t="s">
        <v>122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121</v>
      </c>
      <c r="BD283" s="56">
        <v>0</v>
      </c>
    </row>
    <row r="284" spans="1:56" ht="28.5" customHeight="1" x14ac:dyDescent="0.45">
      <c r="A284" s="3">
        <v>45731</v>
      </c>
      <c r="B284" s="14" t="s">
        <v>659</v>
      </c>
      <c r="C284" s="9" t="s">
        <v>644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102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45737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>
        <v>45737</v>
      </c>
      <c r="AK284" s="3">
        <v>0</v>
      </c>
      <c r="AL284" s="3">
        <v>0</v>
      </c>
      <c r="AM284" s="3">
        <v>0</v>
      </c>
      <c r="AN284" s="3">
        <v>0</v>
      </c>
      <c r="AO284" s="3">
        <v>45736</v>
      </c>
      <c r="AP284" s="3">
        <v>45732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 t="s">
        <v>146</v>
      </c>
      <c r="B285" s="14" t="s">
        <v>146</v>
      </c>
      <c r="C285" s="9" t="s">
        <v>150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85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77</v>
      </c>
      <c r="AI285" s="1">
        <v>1</v>
      </c>
      <c r="AJ285" s="3">
        <v>45777</v>
      </c>
      <c r="AK285" s="3">
        <v>0</v>
      </c>
      <c r="AL285" s="3">
        <v>0</v>
      </c>
      <c r="AM285" s="3">
        <v>0</v>
      </c>
      <c r="AN285" s="3">
        <v>0</v>
      </c>
      <c r="AO285" s="3">
        <v>45776</v>
      </c>
      <c r="AP285" s="3">
        <v>45772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913.67990999999995</v>
      </c>
    </row>
    <row r="286" spans="1:56" ht="28.5" customHeight="1" x14ac:dyDescent="0.45">
      <c r="A286" s="3" t="s">
        <v>146</v>
      </c>
      <c r="B286" s="14" t="s">
        <v>146</v>
      </c>
      <c r="C286" s="9" t="s">
        <v>153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123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3925.4396133333335</v>
      </c>
    </row>
    <row r="287" spans="1:56" ht="28.5" customHeight="1" x14ac:dyDescent="0.45">
      <c r="A287" s="3" t="s">
        <v>146</v>
      </c>
      <c r="B287" s="14" t="s">
        <v>146</v>
      </c>
      <c r="C287" s="9" t="s">
        <v>207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220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123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958.79990555555537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 t="s">
        <v>60</v>
      </c>
      <c r="H288" s="9">
        <v>0</v>
      </c>
      <c r="I288" s="9">
        <v>102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85</v>
      </c>
      <c r="AA288" s="8">
        <v>71805.8</v>
      </c>
      <c r="AB288" s="8">
        <v>0</v>
      </c>
      <c r="AC288" s="8">
        <v>71805.8</v>
      </c>
      <c r="AD288" s="8">
        <v>0</v>
      </c>
      <c r="AE288" s="8">
        <v>0</v>
      </c>
      <c r="AF288" s="8" t="s">
        <v>58</v>
      </c>
      <c r="AG288" s="1" t="s">
        <v>122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0</v>
      </c>
    </row>
    <row r="289" spans="1:56" ht="28.5" customHeight="1" x14ac:dyDescent="0.45">
      <c r="A289" s="3">
        <v>45733</v>
      </c>
      <c r="B289" s="14" t="s">
        <v>645</v>
      </c>
      <c r="C289" s="9" t="s">
        <v>229</v>
      </c>
      <c r="D289" s="13" t="s">
        <v>569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140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214</v>
      </c>
      <c r="T289" s="12">
        <v>45744</v>
      </c>
      <c r="U289" s="11">
        <v>12500</v>
      </c>
      <c r="V289" s="10">
        <v>1150</v>
      </c>
      <c r="W289" s="10">
        <v>11350</v>
      </c>
      <c r="X289" s="10">
        <v>0</v>
      </c>
      <c r="Y289" s="10">
        <v>11917.5</v>
      </c>
      <c r="Z289" s="9" t="s">
        <v>166</v>
      </c>
      <c r="AA289" s="8">
        <v>14111.7955</v>
      </c>
      <c r="AB289" s="8">
        <v>2000</v>
      </c>
      <c r="AC289" s="8">
        <v>12111.7955</v>
      </c>
      <c r="AD289" s="8">
        <v>0</v>
      </c>
      <c r="AE289" s="8">
        <v>14111.7955</v>
      </c>
      <c r="AF289" s="8">
        <v>0</v>
      </c>
      <c r="AG289" s="1" t="s">
        <v>122</v>
      </c>
      <c r="AH289" s="1" t="s">
        <v>68</v>
      </c>
      <c r="AI289" s="1">
        <v>4</v>
      </c>
      <c r="AJ289" s="3">
        <v>45744</v>
      </c>
      <c r="AK289" s="3">
        <v>45740</v>
      </c>
      <c r="AL289" s="3">
        <v>45734</v>
      </c>
      <c r="AM289" s="3">
        <v>45741</v>
      </c>
      <c r="AN289" s="3">
        <v>45742</v>
      </c>
      <c r="AO289" s="3">
        <v>45742</v>
      </c>
      <c r="AP289" s="3">
        <v>45739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1088.1775379222222</v>
      </c>
    </row>
    <row r="290" spans="1:56" ht="28.5" customHeight="1" x14ac:dyDescent="0.45">
      <c r="A290" s="3">
        <v>45733</v>
      </c>
      <c r="B290" s="14" t="s">
        <v>645</v>
      </c>
      <c r="C290" s="9" t="s">
        <v>229</v>
      </c>
      <c r="D290" s="13" t="s">
        <v>569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214</v>
      </c>
      <c r="T290" s="12">
        <v>45751</v>
      </c>
      <c r="U290" s="11">
        <v>12500</v>
      </c>
      <c r="V290" s="10">
        <v>0</v>
      </c>
      <c r="W290" s="10">
        <v>12500</v>
      </c>
      <c r="X290" s="10">
        <v>0</v>
      </c>
      <c r="Y290" s="10">
        <v>13125</v>
      </c>
      <c r="Z290" s="9" t="s">
        <v>166</v>
      </c>
      <c r="AA290" s="8">
        <v>15541.625</v>
      </c>
      <c r="AB290" s="8">
        <v>0</v>
      </c>
      <c r="AC290" s="8">
        <v>15541.625</v>
      </c>
      <c r="AD290" s="8">
        <v>0</v>
      </c>
      <c r="AE290" s="8">
        <v>15541.625</v>
      </c>
      <c r="AF290" s="8">
        <v>0</v>
      </c>
      <c r="AG290" s="1" t="s">
        <v>122</v>
      </c>
      <c r="AH290" s="1" t="s">
        <v>68</v>
      </c>
      <c r="AI290" s="1">
        <v>4</v>
      </c>
      <c r="AJ290" s="3">
        <v>45751</v>
      </c>
      <c r="AK290" s="3">
        <v>45747</v>
      </c>
      <c r="AL290" s="3">
        <v>45741</v>
      </c>
      <c r="AM290" s="3">
        <v>45748</v>
      </c>
      <c r="AN290" s="3">
        <v>45749</v>
      </c>
      <c r="AO290" s="3">
        <v>45749</v>
      </c>
      <c r="AP290" s="3">
        <v>45746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1396.3286638888887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166</v>
      </c>
      <c r="AA291" s="8">
        <v>29653.4205</v>
      </c>
      <c r="AB291" s="8">
        <v>2000</v>
      </c>
      <c r="AC291" s="8">
        <v>27653.4205</v>
      </c>
      <c r="AD291" s="8">
        <v>0</v>
      </c>
      <c r="AE291" s="8">
        <v>29653.4205</v>
      </c>
      <c r="AF291" s="8" t="s">
        <v>58</v>
      </c>
      <c r="AG291" s="1" t="s">
        <v>125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146</v>
      </c>
      <c r="B292" s="14" t="s">
        <v>146</v>
      </c>
      <c r="C292" s="9" t="s">
        <v>113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114</v>
      </c>
      <c r="T292" s="12">
        <v>45777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257</v>
      </c>
      <c r="AA292" s="8">
        <v>12433.3</v>
      </c>
      <c r="AB292" s="8">
        <v>8278</v>
      </c>
      <c r="AC292" s="8">
        <v>4155.2999999999993</v>
      </c>
      <c r="AD292" s="8">
        <v>0</v>
      </c>
      <c r="AE292" s="8">
        <v>0</v>
      </c>
      <c r="AF292" s="8">
        <v>0</v>
      </c>
      <c r="AG292" s="1" t="s">
        <v>123</v>
      </c>
      <c r="AH292" s="1" t="s">
        <v>77</v>
      </c>
      <c r="AI292" s="1">
        <v>1</v>
      </c>
      <c r="AJ292" s="3">
        <v>45777</v>
      </c>
      <c r="AK292" s="3">
        <v>0</v>
      </c>
      <c r="AL292" s="3">
        <v>0</v>
      </c>
      <c r="AM292" s="3">
        <v>0</v>
      </c>
      <c r="AN292" s="3">
        <v>0</v>
      </c>
      <c r="AO292" s="3">
        <v>45776</v>
      </c>
      <c r="AP292" s="3">
        <v>45772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412.94448</v>
      </c>
    </row>
    <row r="293" spans="1:56" ht="28.5" customHeight="1" x14ac:dyDescent="0.45">
      <c r="A293" s="3" t="s">
        <v>146</v>
      </c>
      <c r="B293" s="14" t="s">
        <v>146</v>
      </c>
      <c r="C293" s="9" t="s">
        <v>113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114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0</v>
      </c>
      <c r="Z293" s="9" t="s">
        <v>257</v>
      </c>
      <c r="AA293" s="8">
        <v>24866.6</v>
      </c>
      <c r="AB293" s="8">
        <v>0</v>
      </c>
      <c r="AC293" s="8">
        <v>24866.6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2471.1874488888889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116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257</v>
      </c>
      <c r="AA294" s="8">
        <v>37299.899999999994</v>
      </c>
      <c r="AB294" s="8">
        <v>8278</v>
      </c>
      <c r="AC294" s="8">
        <v>29021.899999999998</v>
      </c>
      <c r="AD294" s="8">
        <v>0</v>
      </c>
      <c r="AE294" s="8">
        <v>0</v>
      </c>
      <c r="AF294" s="8" t="s">
        <v>58</v>
      </c>
      <c r="AG294" s="1" t="s">
        <v>125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258</v>
      </c>
      <c r="BD294" s="56">
        <v>0</v>
      </c>
    </row>
    <row r="295" spans="1:56" ht="28.5" customHeight="1" x14ac:dyDescent="0.45">
      <c r="A295" s="3">
        <v>45723</v>
      </c>
      <c r="B295" s="14" t="s">
        <v>548</v>
      </c>
      <c r="C295" s="9" t="s">
        <v>113</v>
      </c>
      <c r="D295" s="13" t="s">
        <v>160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114</v>
      </c>
      <c r="T295" s="12">
        <v>45741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89</v>
      </c>
      <c r="AA295" s="8">
        <v>37299.899999999994</v>
      </c>
      <c r="AB295" s="8">
        <v>20849</v>
      </c>
      <c r="AC295" s="8">
        <v>16450.899999999994</v>
      </c>
      <c r="AD295" s="8">
        <v>0</v>
      </c>
      <c r="AE295" s="8">
        <v>37299.899999999994</v>
      </c>
      <c r="AF295" s="8" t="s">
        <v>320</v>
      </c>
      <c r="AG295" s="1" t="s">
        <v>125</v>
      </c>
      <c r="AH295" s="1" t="s">
        <v>68</v>
      </c>
      <c r="AI295" s="1">
        <v>4</v>
      </c>
      <c r="AJ295" s="3">
        <v>45741</v>
      </c>
      <c r="AK295" s="3">
        <v>45737</v>
      </c>
      <c r="AL295" s="3">
        <v>45731</v>
      </c>
      <c r="AM295" s="3">
        <v>45738</v>
      </c>
      <c r="AN295" s="3">
        <v>45739</v>
      </c>
      <c r="AO295" s="3">
        <v>45739</v>
      </c>
      <c r="AP295" s="3">
        <v>45736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107</v>
      </c>
      <c r="BD295" s="56">
        <v>1696.6361533333329</v>
      </c>
    </row>
    <row r="296" spans="1:56" ht="28.5" customHeight="1" x14ac:dyDescent="0.45">
      <c r="A296" s="3">
        <v>45731</v>
      </c>
      <c r="B296" s="14" t="s">
        <v>639</v>
      </c>
      <c r="C296" s="9" t="s">
        <v>113</v>
      </c>
      <c r="D296" s="13" t="s">
        <v>303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114</v>
      </c>
      <c r="T296" s="12">
        <v>45744</v>
      </c>
      <c r="U296" s="11">
        <v>10000</v>
      </c>
      <c r="V296" s="10">
        <v>947</v>
      </c>
      <c r="W296" s="10">
        <v>9053</v>
      </c>
      <c r="X296" s="10">
        <v>0</v>
      </c>
      <c r="Y296" s="10">
        <v>9505.65</v>
      </c>
      <c r="Z296" s="9" t="s">
        <v>89</v>
      </c>
      <c r="AA296" s="8">
        <v>11255.866489999999</v>
      </c>
      <c r="AB296" s="8">
        <v>0</v>
      </c>
      <c r="AC296" s="8">
        <v>11255.866489999999</v>
      </c>
      <c r="AD296" s="8">
        <v>0</v>
      </c>
      <c r="AE296" s="8">
        <v>11255.866489999999</v>
      </c>
      <c r="AF296" s="8" t="s">
        <v>320</v>
      </c>
      <c r="AG296" s="1" t="s">
        <v>123</v>
      </c>
      <c r="AH296" s="1" t="s">
        <v>68</v>
      </c>
      <c r="AI296" s="1">
        <v>4</v>
      </c>
      <c r="AJ296" s="3">
        <v>45744</v>
      </c>
      <c r="AK296" s="3">
        <v>45740</v>
      </c>
      <c r="AL296" s="3">
        <v>45734</v>
      </c>
      <c r="AM296" s="3">
        <v>45741</v>
      </c>
      <c r="AN296" s="3">
        <v>45742</v>
      </c>
      <c r="AO296" s="3">
        <v>45742</v>
      </c>
      <c r="AP296" s="3">
        <v>45739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1160.8550306686666</v>
      </c>
    </row>
    <row r="297" spans="1:56" ht="28.5" customHeight="1" x14ac:dyDescent="0.45">
      <c r="A297" s="3">
        <v>45731</v>
      </c>
      <c r="B297" s="14" t="s">
        <v>660</v>
      </c>
      <c r="C297" s="9" t="s">
        <v>113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114</v>
      </c>
      <c r="T297" s="12">
        <v>45744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89</v>
      </c>
      <c r="AA297" s="8">
        <v>12433.3</v>
      </c>
      <c r="AB297" s="8">
        <v>0</v>
      </c>
      <c r="AC297" s="8">
        <v>12433.3</v>
      </c>
      <c r="AD297" s="8">
        <v>0</v>
      </c>
      <c r="AE297" s="8">
        <v>12433.3</v>
      </c>
      <c r="AF297" s="8" t="s">
        <v>302</v>
      </c>
      <c r="AG297" s="1" t="s">
        <v>123</v>
      </c>
      <c r="AH297" s="1" t="s">
        <v>164</v>
      </c>
      <c r="AI297" s="1">
        <v>2</v>
      </c>
      <c r="AJ297" s="3">
        <v>45744</v>
      </c>
      <c r="AK297" s="3">
        <v>45742</v>
      </c>
      <c r="AL297" s="3">
        <v>0</v>
      </c>
      <c r="AM297" s="3">
        <v>0</v>
      </c>
      <c r="AN297" s="3">
        <v>0</v>
      </c>
      <c r="AO297" s="3">
        <v>45743</v>
      </c>
      <c r="AP297" s="3">
        <v>45739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492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1282.2876733333333</v>
      </c>
    </row>
    <row r="298" spans="1:56" ht="28.5" customHeight="1" x14ac:dyDescent="0.45">
      <c r="A298" s="3">
        <v>45731</v>
      </c>
      <c r="B298" s="14" t="s">
        <v>660</v>
      </c>
      <c r="C298" s="9" t="s">
        <v>113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114</v>
      </c>
      <c r="T298" s="12">
        <v>45747</v>
      </c>
      <c r="U298" s="11">
        <v>20000</v>
      </c>
      <c r="V298" s="10">
        <v>0</v>
      </c>
      <c r="W298" s="10">
        <v>20000</v>
      </c>
      <c r="X298" s="10">
        <v>0</v>
      </c>
      <c r="Y298" s="10">
        <v>0</v>
      </c>
      <c r="Z298" s="9" t="s">
        <v>89</v>
      </c>
      <c r="AA298" s="8">
        <v>24866.6</v>
      </c>
      <c r="AB298" s="8">
        <v>0</v>
      </c>
      <c r="AC298" s="8">
        <v>24866.6</v>
      </c>
      <c r="AD298" s="8">
        <v>0</v>
      </c>
      <c r="AE298" s="8">
        <v>24866.6</v>
      </c>
      <c r="AF298" s="8" t="s">
        <v>302</v>
      </c>
      <c r="AG298" s="1" t="s">
        <v>123</v>
      </c>
      <c r="AH298" s="1" t="s">
        <v>164</v>
      </c>
      <c r="AI298" s="1">
        <v>2</v>
      </c>
      <c r="AJ298" s="3">
        <v>45747</v>
      </c>
      <c r="AK298" s="3">
        <v>45745</v>
      </c>
      <c r="AL298" s="3">
        <v>0</v>
      </c>
      <c r="AM298" s="3">
        <v>0</v>
      </c>
      <c r="AN298" s="3">
        <v>0</v>
      </c>
      <c r="AO298" s="3">
        <v>45746</v>
      </c>
      <c r="AP298" s="3">
        <v>45742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492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107</v>
      </c>
      <c r="BD298" s="56">
        <v>2564.5753466666665</v>
      </c>
    </row>
    <row r="299" spans="1:56" ht="28.5" customHeight="1" x14ac:dyDescent="0.45">
      <c r="A299" s="3">
        <v>45723</v>
      </c>
      <c r="B299" s="14" t="s">
        <v>549</v>
      </c>
      <c r="C299" s="9" t="s">
        <v>113</v>
      </c>
      <c r="D299" s="13" t="s">
        <v>160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114</v>
      </c>
      <c r="T299" s="12">
        <v>45754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89</v>
      </c>
      <c r="AA299" s="8">
        <v>37299.899999999994</v>
      </c>
      <c r="AB299" s="8">
        <v>0</v>
      </c>
      <c r="AC299" s="8">
        <v>37299.899999999994</v>
      </c>
      <c r="AD299" s="8">
        <v>0</v>
      </c>
      <c r="AE299" s="8">
        <v>37299.899999999994</v>
      </c>
      <c r="AF299" s="8" t="s">
        <v>320</v>
      </c>
      <c r="AG299" s="1" t="s">
        <v>61</v>
      </c>
      <c r="AH299" s="1" t="s">
        <v>68</v>
      </c>
      <c r="AI299" s="1">
        <v>4</v>
      </c>
      <c r="AJ299" s="3">
        <v>45754</v>
      </c>
      <c r="AK299" s="3">
        <v>45750</v>
      </c>
      <c r="AL299" s="3">
        <v>45744</v>
      </c>
      <c r="AM299" s="3">
        <v>45751</v>
      </c>
      <c r="AN299" s="3">
        <v>45752</v>
      </c>
      <c r="AO299" s="3">
        <v>45752</v>
      </c>
      <c r="AP299" s="3">
        <v>45749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107</v>
      </c>
      <c r="BD299" s="56">
        <v>3846.8630200000002</v>
      </c>
    </row>
    <row r="300" spans="1:56" ht="28.5" customHeight="1" x14ac:dyDescent="0.45">
      <c r="A300" s="3">
        <v>45723</v>
      </c>
      <c r="B300" s="14" t="s">
        <v>550</v>
      </c>
      <c r="C300" s="9" t="s">
        <v>113</v>
      </c>
      <c r="D300" s="13" t="s">
        <v>160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114</v>
      </c>
      <c r="T300" s="12">
        <v>45757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89</v>
      </c>
      <c r="AA300" s="8">
        <v>37299.899999999994</v>
      </c>
      <c r="AB300" s="8">
        <v>0</v>
      </c>
      <c r="AC300" s="8">
        <v>37299.899999999994</v>
      </c>
      <c r="AD300" s="8">
        <v>0</v>
      </c>
      <c r="AE300" s="8">
        <v>37299.899999999994</v>
      </c>
      <c r="AF300" s="8" t="s">
        <v>320</v>
      </c>
      <c r="AG300" s="1" t="s">
        <v>122</v>
      </c>
      <c r="AH300" s="1" t="s">
        <v>68</v>
      </c>
      <c r="AI300" s="1">
        <v>4</v>
      </c>
      <c r="AJ300" s="3">
        <v>45757</v>
      </c>
      <c r="AK300" s="3">
        <v>45753</v>
      </c>
      <c r="AL300" s="3">
        <v>45747</v>
      </c>
      <c r="AM300" s="3">
        <v>45754</v>
      </c>
      <c r="AN300" s="3">
        <v>45755</v>
      </c>
      <c r="AO300" s="3">
        <v>45755</v>
      </c>
      <c r="AP300" s="3">
        <v>45752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107</v>
      </c>
      <c r="BD300" s="56">
        <v>3846.8630200000002</v>
      </c>
    </row>
    <row r="301" spans="1:56" ht="28.5" customHeight="1" x14ac:dyDescent="0.45">
      <c r="A301" s="3">
        <v>45723</v>
      </c>
      <c r="B301" s="14" t="s">
        <v>551</v>
      </c>
      <c r="C301" s="9" t="s">
        <v>113</v>
      </c>
      <c r="D301" s="13" t="s">
        <v>160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114</v>
      </c>
      <c r="T301" s="12">
        <v>45772</v>
      </c>
      <c r="U301" s="11">
        <v>30000</v>
      </c>
      <c r="V301" s="10">
        <v>0</v>
      </c>
      <c r="W301" s="10">
        <v>30000</v>
      </c>
      <c r="X301" s="10">
        <v>0</v>
      </c>
      <c r="Y301" s="10">
        <v>31500</v>
      </c>
      <c r="Z301" s="9" t="s">
        <v>89</v>
      </c>
      <c r="AA301" s="8">
        <v>37299.899999999994</v>
      </c>
      <c r="AB301" s="8">
        <v>0</v>
      </c>
      <c r="AC301" s="8">
        <v>37299.899999999994</v>
      </c>
      <c r="AD301" s="8">
        <v>0</v>
      </c>
      <c r="AE301" s="8">
        <v>37299.899999999994</v>
      </c>
      <c r="AF301" s="8" t="s">
        <v>320</v>
      </c>
      <c r="AG301" s="1" t="s">
        <v>122</v>
      </c>
      <c r="AH301" s="1" t="s">
        <v>68</v>
      </c>
      <c r="AI301" s="1">
        <v>4</v>
      </c>
      <c r="AJ301" s="3">
        <v>45772</v>
      </c>
      <c r="AK301" s="3">
        <v>45768</v>
      </c>
      <c r="AL301" s="3">
        <v>45762</v>
      </c>
      <c r="AM301" s="3">
        <v>45769</v>
      </c>
      <c r="AN301" s="3">
        <v>45770</v>
      </c>
      <c r="AO301" s="3">
        <v>45770</v>
      </c>
      <c r="AP301" s="3">
        <v>45767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107</v>
      </c>
      <c r="BD301" s="56">
        <v>3846.8630200000002</v>
      </c>
    </row>
    <row r="302" spans="1:56" ht="28.5" customHeight="1" x14ac:dyDescent="0.45">
      <c r="A302" s="3" t="s">
        <v>146</v>
      </c>
      <c r="B302" s="14" t="s">
        <v>146</v>
      </c>
      <c r="C302" s="9" t="s">
        <v>113</v>
      </c>
      <c r="D302" s="13" t="s">
        <v>61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114</v>
      </c>
      <c r="T302" s="12">
        <v>45777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89</v>
      </c>
      <c r="AA302" s="8">
        <v>24866.6</v>
      </c>
      <c r="AB302" s="8">
        <v>0</v>
      </c>
      <c r="AC302" s="8">
        <v>24866.6</v>
      </c>
      <c r="AD302" s="8">
        <v>0</v>
      </c>
      <c r="AE302" s="8">
        <v>24866.6</v>
      </c>
      <c r="AF302" s="8" t="s">
        <v>320</v>
      </c>
      <c r="AG302" s="1" t="s">
        <v>123</v>
      </c>
      <c r="AH302" s="1" t="s">
        <v>68</v>
      </c>
      <c r="AI302" s="1">
        <v>4</v>
      </c>
      <c r="AJ302" s="3">
        <v>45777</v>
      </c>
      <c r="AK302" s="3">
        <v>45773</v>
      </c>
      <c r="AL302" s="3">
        <v>45767</v>
      </c>
      <c r="AM302" s="3">
        <v>45774</v>
      </c>
      <c r="AN302" s="3">
        <v>45775</v>
      </c>
      <c r="AO302" s="3">
        <v>45775</v>
      </c>
      <c r="AP302" s="3">
        <v>45772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107</v>
      </c>
      <c r="BD302" s="56">
        <v>2564.5753466666665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222621.96648999999</v>
      </c>
      <c r="AB303" s="8">
        <v>20849</v>
      </c>
      <c r="AC303" s="8">
        <v>201772.96648999999</v>
      </c>
      <c r="AD303" s="8">
        <v>0</v>
      </c>
      <c r="AE303" s="8">
        <v>222621.96648999999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109</v>
      </c>
      <c r="BD303" s="56">
        <v>0</v>
      </c>
    </row>
    <row r="304" spans="1:56" ht="28.5" customHeight="1" x14ac:dyDescent="0.45">
      <c r="A304" s="3">
        <v>45719</v>
      </c>
      <c r="B304" s="14" t="s">
        <v>517</v>
      </c>
      <c r="C304" s="9" t="s">
        <v>167</v>
      </c>
      <c r="D304" s="13" t="s">
        <v>168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45745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137</v>
      </c>
      <c r="AA304" s="8">
        <v>59372.5</v>
      </c>
      <c r="AB304" s="8">
        <v>59372.5</v>
      </c>
      <c r="AC304" s="8">
        <v>0</v>
      </c>
      <c r="AD304" s="8">
        <v>0</v>
      </c>
      <c r="AE304" s="8">
        <v>0</v>
      </c>
      <c r="AF304" s="8">
        <v>0</v>
      </c>
      <c r="AG304" s="1" t="s">
        <v>122</v>
      </c>
      <c r="AH304" s="1" t="s">
        <v>169</v>
      </c>
      <c r="AI304" s="1">
        <v>2</v>
      </c>
      <c r="AJ304" s="3">
        <v>45745</v>
      </c>
      <c r="AK304" s="3">
        <v>0</v>
      </c>
      <c r="AL304" s="3">
        <v>45736</v>
      </c>
      <c r="AM304" s="3">
        <v>45743</v>
      </c>
      <c r="AN304" s="3">
        <v>0</v>
      </c>
      <c r="AO304" s="3">
        <v>45744</v>
      </c>
      <c r="AP304" s="3">
        <v>45740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107</v>
      </c>
      <c r="BD304" s="56">
        <v>0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28</v>
      </c>
      <c r="F305" s="9">
        <v>47</v>
      </c>
      <c r="G305" s="9" t="s">
        <v>60</v>
      </c>
      <c r="H305" s="9" t="s">
        <v>66</v>
      </c>
      <c r="I305" s="9">
        <v>180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>
        <v>45777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137</v>
      </c>
      <c r="AA305" s="8">
        <v>27101.800000000003</v>
      </c>
      <c r="AB305" s="8">
        <v>10611</v>
      </c>
      <c r="AC305" s="8">
        <v>16490.800000000003</v>
      </c>
      <c r="AD305" s="8">
        <v>0</v>
      </c>
      <c r="AE305" s="8">
        <v>27101.800000000003</v>
      </c>
      <c r="AF305" s="8">
        <v>0</v>
      </c>
      <c r="AG305" s="1" t="s">
        <v>122</v>
      </c>
      <c r="AH305" s="1" t="s">
        <v>77</v>
      </c>
      <c r="AI305" s="1">
        <v>1</v>
      </c>
      <c r="AJ305" s="3">
        <v>45777</v>
      </c>
      <c r="AK305" s="3">
        <v>0</v>
      </c>
      <c r="AL305" s="3">
        <v>0</v>
      </c>
      <c r="AM305" s="3">
        <v>0</v>
      </c>
      <c r="AN305" s="3">
        <v>0</v>
      </c>
      <c r="AO305" s="3">
        <v>45776</v>
      </c>
      <c r="AP305" s="3">
        <v>45772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107</v>
      </c>
      <c r="BD305" s="56">
        <v>1853.3826888888893</v>
      </c>
    </row>
    <row r="306" spans="1:56" ht="28.5" customHeight="1" x14ac:dyDescent="0.45">
      <c r="A306" s="3" t="s">
        <v>146</v>
      </c>
      <c r="B306" s="14" t="s">
        <v>146</v>
      </c>
      <c r="C306" s="9" t="s">
        <v>167</v>
      </c>
      <c r="D306" s="13" t="s">
        <v>168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45777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137</v>
      </c>
      <c r="AA306" s="8">
        <v>59372.5</v>
      </c>
      <c r="AB306" s="8">
        <v>0</v>
      </c>
      <c r="AC306" s="8">
        <v>59372.5</v>
      </c>
      <c r="AD306" s="8">
        <v>0</v>
      </c>
      <c r="AE306" s="8">
        <v>0</v>
      </c>
      <c r="AF306" s="8">
        <v>0</v>
      </c>
      <c r="AG306" s="1">
        <v>0</v>
      </c>
      <c r="AH306" s="1" t="s">
        <v>169</v>
      </c>
      <c r="AI306" s="1">
        <v>2</v>
      </c>
      <c r="AJ306" s="3">
        <v>45777</v>
      </c>
      <c r="AK306" s="3">
        <v>0</v>
      </c>
      <c r="AL306" s="3">
        <v>45768</v>
      </c>
      <c r="AM306" s="3">
        <v>45775</v>
      </c>
      <c r="AN306" s="3">
        <v>0</v>
      </c>
      <c r="AO306" s="3">
        <v>45776</v>
      </c>
      <c r="AP306" s="3">
        <v>45772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107</v>
      </c>
      <c r="BD306" s="56">
        <v>6672.8093055555564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137</v>
      </c>
      <c r="AA307" s="8">
        <v>145846.79999999999</v>
      </c>
      <c r="AB307" s="8">
        <v>69983.5</v>
      </c>
      <c r="AC307" s="8">
        <v>75863.3</v>
      </c>
      <c r="AD307" s="8">
        <v>0</v>
      </c>
      <c r="AE307" s="8">
        <v>27101.800000000003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170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36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969-D109-413E-820C-9BD05883F4B4}">
  <sheetPr>
    <tabColor rgb="FFFFFF00"/>
  </sheetPr>
  <dimension ref="A1:BD319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45735</v>
      </c>
      <c r="E3" s="80" t="s">
        <v>52</v>
      </c>
      <c r="F3" s="80"/>
      <c r="G3" s="81">
        <v>10.3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483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190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640</v>
      </c>
      <c r="C14" s="9" t="s">
        <v>475</v>
      </c>
      <c r="D14" s="13" t="s">
        <v>278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190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640</v>
      </c>
      <c r="C15" s="9" t="s">
        <v>475</v>
      </c>
      <c r="D15" s="13" t="s">
        <v>279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190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640</v>
      </c>
      <c r="C16" s="9" t="s">
        <v>475</v>
      </c>
      <c r="D16" s="13" t="s">
        <v>280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190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138</v>
      </c>
      <c r="C17" s="9" t="s">
        <v>646</v>
      </c>
      <c r="D17" s="13" t="s">
        <v>647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190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138</v>
      </c>
      <c r="C18" s="9" t="s">
        <v>646</v>
      </c>
      <c r="D18" s="13" t="s">
        <v>648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190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138</v>
      </c>
      <c r="C19" s="9" t="s">
        <v>646</v>
      </c>
      <c r="D19" s="13" t="s">
        <v>649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190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275</v>
      </c>
      <c r="D20" s="13" t="s">
        <v>276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190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190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138</v>
      </c>
      <c r="C22" s="9" t="s">
        <v>450</v>
      </c>
      <c r="D22" s="13" t="s">
        <v>225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190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138</v>
      </c>
      <c r="C23" s="9" t="s">
        <v>450</v>
      </c>
      <c r="D23" s="13" t="s">
        <v>380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190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475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190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190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45716</v>
      </c>
      <c r="B26" s="14" t="s">
        <v>479</v>
      </c>
      <c r="C26" s="9" t="s">
        <v>73</v>
      </c>
      <c r="D26" s="13" t="s">
        <v>342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197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467</v>
      </c>
      <c r="AG26" s="1" t="s">
        <v>123</v>
      </c>
      <c r="AH26" s="1" t="s">
        <v>74</v>
      </c>
      <c r="AI26" s="1">
        <v>2</v>
      </c>
      <c r="AJ26" s="3">
        <v>45736</v>
      </c>
      <c r="AK26" s="3">
        <v>0</v>
      </c>
      <c r="AL26" s="3">
        <v>45727</v>
      </c>
      <c r="AM26" s="3">
        <v>45734</v>
      </c>
      <c r="AN26" s="3">
        <v>45735</v>
      </c>
      <c r="AO26" s="3">
        <v>45735</v>
      </c>
      <c r="AP26" s="3">
        <v>45731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45716</v>
      </c>
      <c r="B27" s="14" t="s">
        <v>479</v>
      </c>
      <c r="C27" s="9" t="s">
        <v>73</v>
      </c>
      <c r="D27" s="13" t="s">
        <v>239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467</v>
      </c>
      <c r="AG27" s="1" t="s">
        <v>125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45716</v>
      </c>
      <c r="B28" s="14" t="s">
        <v>479</v>
      </c>
      <c r="C28" s="9" t="s">
        <v>73</v>
      </c>
      <c r="D28" s="13" t="s">
        <v>382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45736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467</v>
      </c>
      <c r="AG28" s="1" t="s">
        <v>123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45716</v>
      </c>
      <c r="B29" s="14" t="s">
        <v>479</v>
      </c>
      <c r="C29" s="9" t="s">
        <v>73</v>
      </c>
      <c r="D29" s="13" t="s">
        <v>294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467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45715</v>
      </c>
      <c r="B30" s="14" t="s">
        <v>482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197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467</v>
      </c>
      <c r="AG30" s="1" t="s">
        <v>123</v>
      </c>
      <c r="AH30" s="1" t="s">
        <v>77</v>
      </c>
      <c r="AI30" s="1">
        <v>1</v>
      </c>
      <c r="AJ30" s="3">
        <v>45736</v>
      </c>
      <c r="AK30" s="3">
        <v>0</v>
      </c>
      <c r="AL30" s="3">
        <v>0</v>
      </c>
      <c r="AM30" s="3">
        <v>0</v>
      </c>
      <c r="AN30" s="3">
        <v>0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0</v>
      </c>
    </row>
    <row r="31" spans="1:56" ht="28.5" customHeight="1" x14ac:dyDescent="0.45">
      <c r="A31" s="3">
        <v>45722</v>
      </c>
      <c r="B31" s="14" t="s">
        <v>506</v>
      </c>
      <c r="C31" s="9" t="s">
        <v>73</v>
      </c>
      <c r="D31" s="13" t="s">
        <v>194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197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507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45722</v>
      </c>
      <c r="B32" s="14" t="s">
        <v>506</v>
      </c>
      <c r="C32" s="9" t="s">
        <v>73</v>
      </c>
      <c r="D32" s="13" t="s">
        <v>269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507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0</v>
      </c>
    </row>
    <row r="33" spans="1:56" ht="28.5" customHeight="1" x14ac:dyDescent="0.45">
      <c r="A33" s="3">
        <v>45722</v>
      </c>
      <c r="B33" s="14" t="s">
        <v>506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507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0</v>
      </c>
    </row>
    <row r="34" spans="1:56" ht="28.5" customHeight="1" x14ac:dyDescent="0.45">
      <c r="A34" s="3">
        <v>45722</v>
      </c>
      <c r="B34" s="14" t="s">
        <v>506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507</v>
      </c>
      <c r="AG34" s="1" t="s">
        <v>124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45728</v>
      </c>
      <c r="B35" s="14" t="s">
        <v>571</v>
      </c>
      <c r="C35" s="9" t="s">
        <v>73</v>
      </c>
      <c r="D35" s="13" t="s">
        <v>231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572</v>
      </c>
      <c r="AG35" s="1" t="s">
        <v>124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0</v>
      </c>
    </row>
    <row r="36" spans="1:56" ht="28.5" customHeight="1" x14ac:dyDescent="0.45">
      <c r="A36" s="3">
        <v>45728</v>
      </c>
      <c r="B36" s="14" t="s">
        <v>573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572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45728</v>
      </c>
      <c r="B37" s="14" t="s">
        <v>573</v>
      </c>
      <c r="C37" s="9" t="s">
        <v>73</v>
      </c>
      <c r="D37" s="13" t="s">
        <v>383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197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572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 t="s">
        <v>650</v>
      </c>
      <c r="AZ37" s="2">
        <v>0</v>
      </c>
      <c r="BA37" s="2">
        <v>0</v>
      </c>
      <c r="BB37" s="2">
        <v>0</v>
      </c>
      <c r="BC37" s="1" t="s">
        <v>198</v>
      </c>
      <c r="BD37" s="56">
        <v>0</v>
      </c>
    </row>
    <row r="38" spans="1:56" ht="28.5" customHeight="1" x14ac:dyDescent="0.45">
      <c r="A38" s="3">
        <v>45728</v>
      </c>
      <c r="B38" s="14" t="s">
        <v>573</v>
      </c>
      <c r="C38" s="9" t="s">
        <v>73</v>
      </c>
      <c r="D38" s="13" t="s">
        <v>260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45738</v>
      </c>
      <c r="U38" s="11">
        <v>10000</v>
      </c>
      <c r="V38" s="10">
        <v>0</v>
      </c>
      <c r="W38" s="10">
        <v>10000</v>
      </c>
      <c r="X38" s="10">
        <v>10400</v>
      </c>
      <c r="Y38" s="10">
        <v>0</v>
      </c>
      <c r="Z38" s="9" t="s">
        <v>197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572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45722</v>
      </c>
      <c r="B39" s="14" t="s">
        <v>506</v>
      </c>
      <c r="C39" s="9" t="s">
        <v>73</v>
      </c>
      <c r="D39" s="13" t="s">
        <v>232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45741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197</v>
      </c>
      <c r="AA39" s="8">
        <v>8801.1</v>
      </c>
      <c r="AB39" s="8">
        <v>5951</v>
      </c>
      <c r="AC39" s="8">
        <v>2850.1000000000004</v>
      </c>
      <c r="AD39" s="8">
        <v>0</v>
      </c>
      <c r="AE39" s="8">
        <v>0</v>
      </c>
      <c r="AF39" s="8" t="s">
        <v>508</v>
      </c>
      <c r="AG39" s="1" t="s">
        <v>123</v>
      </c>
      <c r="AH39" s="1" t="s">
        <v>74</v>
      </c>
      <c r="AI39" s="1">
        <v>2</v>
      </c>
      <c r="AJ39" s="3">
        <v>45741</v>
      </c>
      <c r="AK39" s="3">
        <v>0</v>
      </c>
      <c r="AL39" s="3">
        <v>45732</v>
      </c>
      <c r="AM39" s="3">
        <v>45739</v>
      </c>
      <c r="AN39" s="3">
        <v>45740</v>
      </c>
      <c r="AO39" s="3">
        <v>45740</v>
      </c>
      <c r="AP39" s="3">
        <v>45736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214.68219911111117</v>
      </c>
    </row>
    <row r="40" spans="1:56" ht="28.5" customHeight="1" x14ac:dyDescent="0.45">
      <c r="A40" s="3">
        <v>45722</v>
      </c>
      <c r="B40" s="14" t="s">
        <v>506</v>
      </c>
      <c r="C40" s="9" t="s">
        <v>73</v>
      </c>
      <c r="D40" s="13" t="s">
        <v>256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197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508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662.93796800000007</v>
      </c>
    </row>
    <row r="41" spans="1:56" ht="28.5" customHeight="1" x14ac:dyDescent="0.45">
      <c r="A41" s="3">
        <v>45722</v>
      </c>
      <c r="B41" s="14" t="s">
        <v>506</v>
      </c>
      <c r="C41" s="9" t="s">
        <v>73</v>
      </c>
      <c r="D41" s="13">
        <v>997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508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331.46898400000003</v>
      </c>
    </row>
    <row r="42" spans="1:56" ht="28.5" customHeight="1" x14ac:dyDescent="0.45">
      <c r="A42" s="3">
        <v>45728</v>
      </c>
      <c r="B42" s="14" t="s">
        <v>571</v>
      </c>
      <c r="C42" s="9" t="s">
        <v>73</v>
      </c>
      <c r="D42" s="13" t="s">
        <v>357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45742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574</v>
      </c>
      <c r="AG42" s="1" t="s">
        <v>123</v>
      </c>
      <c r="AH42" s="1" t="s">
        <v>74</v>
      </c>
      <c r="AI42" s="1">
        <v>2</v>
      </c>
      <c r="AJ42" s="3">
        <v>45742</v>
      </c>
      <c r="AK42" s="3">
        <v>0</v>
      </c>
      <c r="AL42" s="3">
        <v>45733</v>
      </c>
      <c r="AM42" s="3">
        <v>45740</v>
      </c>
      <c r="AN42" s="3">
        <v>45741</v>
      </c>
      <c r="AO42" s="3">
        <v>45741</v>
      </c>
      <c r="AP42" s="3">
        <v>45737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45728</v>
      </c>
      <c r="B43" s="14" t="s">
        <v>571</v>
      </c>
      <c r="C43" s="9" t="s">
        <v>73</v>
      </c>
      <c r="D43" s="13" t="s">
        <v>358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574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45728</v>
      </c>
      <c r="B44" s="14" t="s">
        <v>571</v>
      </c>
      <c r="C44" s="9" t="s">
        <v>73</v>
      </c>
      <c r="D44" s="13" t="s">
        <v>413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574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45728</v>
      </c>
      <c r="B45" s="14" t="s">
        <v>573</v>
      </c>
      <c r="C45" s="9" t="s">
        <v>73</v>
      </c>
      <c r="D45" s="13" t="s">
        <v>232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45742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197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574</v>
      </c>
      <c r="AG45" s="1" t="s">
        <v>125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705.02926755555563</v>
      </c>
    </row>
    <row r="46" spans="1:56" ht="28.5" customHeight="1" x14ac:dyDescent="0.45">
      <c r="A46" s="3">
        <v>45722</v>
      </c>
      <c r="B46" s="14" t="s">
        <v>506</v>
      </c>
      <c r="C46" s="9" t="s">
        <v>73</v>
      </c>
      <c r="D46" s="13" t="s">
        <v>509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45743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510</v>
      </c>
      <c r="AG46" s="1" t="s">
        <v>123</v>
      </c>
      <c r="AH46" s="1" t="s">
        <v>74</v>
      </c>
      <c r="AI46" s="1">
        <v>2</v>
      </c>
      <c r="AJ46" s="3">
        <v>45743</v>
      </c>
      <c r="AK46" s="3">
        <v>0</v>
      </c>
      <c r="AL46" s="3">
        <v>45734</v>
      </c>
      <c r="AM46" s="3">
        <v>45741</v>
      </c>
      <c r="AN46" s="3">
        <v>45742</v>
      </c>
      <c r="AO46" s="3">
        <v>45742</v>
      </c>
      <c r="AP46" s="3">
        <v>45738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45722</v>
      </c>
      <c r="B47" s="14" t="s">
        <v>506</v>
      </c>
      <c r="C47" s="9" t="s">
        <v>73</v>
      </c>
      <c r="D47" s="13" t="s">
        <v>255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510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331.46898400000003</v>
      </c>
    </row>
    <row r="48" spans="1:56" ht="28.5" customHeight="1" x14ac:dyDescent="0.45">
      <c r="A48" s="3">
        <v>45721</v>
      </c>
      <c r="B48" s="14" t="s">
        <v>520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197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123</v>
      </c>
      <c r="AH48" s="1" t="s">
        <v>77</v>
      </c>
      <c r="AI48" s="1">
        <v>1</v>
      </c>
      <c r="AJ48" s="3">
        <v>45743</v>
      </c>
      <c r="AK48" s="3">
        <v>0</v>
      </c>
      <c r="AL48" s="3">
        <v>0</v>
      </c>
      <c r="AM48" s="3">
        <v>0</v>
      </c>
      <c r="AN48" s="3">
        <v>0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394.60593333333333</v>
      </c>
    </row>
    <row r="49" spans="1:56" ht="28.5" customHeight="1" x14ac:dyDescent="0.45">
      <c r="A49" s="3">
        <v>45728</v>
      </c>
      <c r="B49" s="14" t="s">
        <v>571</v>
      </c>
      <c r="C49" s="9" t="s">
        <v>73</v>
      </c>
      <c r="D49" s="13" t="s">
        <v>194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45744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197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575</v>
      </c>
      <c r="AG49" s="1" t="s">
        <v>123</v>
      </c>
      <c r="AH49" s="1" t="s">
        <v>74</v>
      </c>
      <c r="AI49" s="1">
        <v>2</v>
      </c>
      <c r="AJ49" s="3">
        <v>45744</v>
      </c>
      <c r="AK49" s="3">
        <v>0</v>
      </c>
      <c r="AL49" s="3">
        <v>45735</v>
      </c>
      <c r="AM49" s="3">
        <v>45742</v>
      </c>
      <c r="AN49" s="3">
        <v>45743</v>
      </c>
      <c r="AO49" s="3">
        <v>45743</v>
      </c>
      <c r="AP49" s="3">
        <v>45739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662.93796800000007</v>
      </c>
    </row>
    <row r="50" spans="1:56" ht="28.5" customHeight="1" x14ac:dyDescent="0.45">
      <c r="A50" s="3">
        <v>45728</v>
      </c>
      <c r="B50" s="14" t="s">
        <v>571</v>
      </c>
      <c r="C50" s="9" t="s">
        <v>73</v>
      </c>
      <c r="D50" s="13" t="s">
        <v>239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45744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197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575</v>
      </c>
      <c r="AG50" s="1" t="s">
        <v>125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331.46898400000003</v>
      </c>
    </row>
    <row r="51" spans="1:56" ht="28.5" customHeight="1" x14ac:dyDescent="0.45">
      <c r="A51" s="3">
        <v>45728</v>
      </c>
      <c r="B51" s="14" t="s">
        <v>571</v>
      </c>
      <c r="C51" s="9" t="s">
        <v>73</v>
      </c>
      <c r="D51" s="13" t="s">
        <v>238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197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575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331.46898400000003</v>
      </c>
    </row>
    <row r="52" spans="1:56" ht="28.5" customHeight="1" x14ac:dyDescent="0.45">
      <c r="A52" s="3">
        <v>45728</v>
      </c>
      <c r="B52" s="14" t="s">
        <v>573</v>
      </c>
      <c r="C52" s="9" t="s">
        <v>73</v>
      </c>
      <c r="D52" s="13" t="s">
        <v>293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575</v>
      </c>
      <c r="AG52" s="1" t="s">
        <v>61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352.51463377777782</v>
      </c>
    </row>
    <row r="53" spans="1:56" ht="28.5" customHeight="1" x14ac:dyDescent="0.45">
      <c r="A53" s="3">
        <v>45728</v>
      </c>
      <c r="B53" s="14" t="s">
        <v>576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45745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197</v>
      </c>
      <c r="AA53" s="8">
        <v>17602.2</v>
      </c>
      <c r="AB53" s="8">
        <v>0</v>
      </c>
      <c r="AC53" s="8">
        <v>17602.2</v>
      </c>
      <c r="AD53" s="8">
        <v>0</v>
      </c>
      <c r="AE53" s="8">
        <v>0</v>
      </c>
      <c r="AF53" s="8" t="s">
        <v>577</v>
      </c>
      <c r="AG53" s="1" t="s">
        <v>122</v>
      </c>
      <c r="AH53" s="1" t="s">
        <v>77</v>
      </c>
      <c r="AI53" s="1">
        <v>1</v>
      </c>
      <c r="AJ53" s="3">
        <v>45745</v>
      </c>
      <c r="AK53" s="3">
        <v>0</v>
      </c>
      <c r="AL53" s="3">
        <v>0</v>
      </c>
      <c r="AM53" s="3">
        <v>0</v>
      </c>
      <c r="AN53" s="3">
        <v>0</v>
      </c>
      <c r="AO53" s="3">
        <v>45744</v>
      </c>
      <c r="AP53" s="3">
        <v>45740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1325.8759360000001</v>
      </c>
    </row>
    <row r="54" spans="1:56" ht="28.5" customHeight="1" x14ac:dyDescent="0.45">
      <c r="A54" s="3">
        <v>45728</v>
      </c>
      <c r="B54" s="14" t="s">
        <v>578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197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579</v>
      </c>
      <c r="AG54" s="1" t="s">
        <v>123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1325.8759360000001</v>
      </c>
    </row>
    <row r="55" spans="1:56" ht="28.5" customHeight="1" x14ac:dyDescent="0.45">
      <c r="A55" s="3" t="s">
        <v>146</v>
      </c>
      <c r="B55" s="14" t="s">
        <v>146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45777</v>
      </c>
      <c r="U55" s="11">
        <v>600000</v>
      </c>
      <c r="V55" s="10">
        <v>0</v>
      </c>
      <c r="W55" s="10">
        <v>600000</v>
      </c>
      <c r="X55" s="10">
        <v>0</v>
      </c>
      <c r="Y55" s="10">
        <v>630000</v>
      </c>
      <c r="Z55" s="9" t="s">
        <v>197</v>
      </c>
      <c r="AA55" s="8">
        <v>528066</v>
      </c>
      <c r="AB55" s="8">
        <v>0</v>
      </c>
      <c r="AC55" s="8">
        <v>528066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39776.278080000004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197</v>
      </c>
      <c r="AA56" s="8">
        <v>693680.35000000009</v>
      </c>
      <c r="AB56" s="8">
        <v>55474.650000000009</v>
      </c>
      <c r="AC56" s="8">
        <v>638205.69999999995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199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321</v>
      </c>
      <c r="D57" s="13" t="s">
        <v>322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133</v>
      </c>
      <c r="T57" s="12">
        <v>45777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323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45777</v>
      </c>
      <c r="AK57" s="3">
        <v>45773</v>
      </c>
      <c r="AL57" s="3">
        <v>45767</v>
      </c>
      <c r="AM57" s="3">
        <v>45774</v>
      </c>
      <c r="AN57" s="3">
        <v>45775</v>
      </c>
      <c r="AO57" s="3">
        <v>45775</v>
      </c>
      <c r="AP57" s="3">
        <v>45772</v>
      </c>
      <c r="AQ57" s="3">
        <v>45776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675.91022222222273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323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 t="s">
        <v>58</v>
      </c>
      <c r="AG58" s="1" t="s">
        <v>125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324</v>
      </c>
      <c r="BD58" s="56">
        <v>0</v>
      </c>
    </row>
    <row r="59" spans="1:56" ht="28.5" customHeight="1" x14ac:dyDescent="0.45">
      <c r="A59" s="3">
        <v>45721</v>
      </c>
      <c r="B59" s="14" t="s">
        <v>522</v>
      </c>
      <c r="C59" s="9" t="s">
        <v>152</v>
      </c>
      <c r="D59" s="13" t="s">
        <v>493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240</v>
      </c>
      <c r="BD59" s="56">
        <v>0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241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196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151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125</v>
      </c>
      <c r="AH61" s="1" t="s">
        <v>77</v>
      </c>
      <c r="AI61" s="1">
        <v>1</v>
      </c>
      <c r="AJ61" s="3">
        <v>45746</v>
      </c>
      <c r="AK61" s="3">
        <v>0</v>
      </c>
      <c r="AL61" s="3">
        <v>0</v>
      </c>
      <c r="AM61" s="3">
        <v>0</v>
      </c>
      <c r="AN61" s="3">
        <v>0</v>
      </c>
      <c r="AO61" s="3">
        <v>45745</v>
      </c>
      <c r="AP61" s="3">
        <v>45741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196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45777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122</v>
      </c>
      <c r="AH62" s="1" t="s">
        <v>77</v>
      </c>
      <c r="AI62" s="1">
        <v>1</v>
      </c>
      <c r="AJ62" s="3">
        <v>45777</v>
      </c>
      <c r="AK62" s="3">
        <v>0</v>
      </c>
      <c r="AL62" s="3">
        <v>0</v>
      </c>
      <c r="AM62" s="3">
        <v>0</v>
      </c>
      <c r="AN62" s="3">
        <v>0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540.28975000000003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151</v>
      </c>
      <c r="AA63" s="8">
        <v>17602.2</v>
      </c>
      <c r="AB63" s="8">
        <v>8801.1</v>
      </c>
      <c r="AC63" s="8">
        <v>8801.1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8.5" customHeight="1" x14ac:dyDescent="0.45">
      <c r="A64" s="3" t="s">
        <v>146</v>
      </c>
      <c r="B64" s="14" t="s">
        <v>146</v>
      </c>
      <c r="C64" s="9" t="s">
        <v>86</v>
      </c>
      <c r="D64" s="13" t="s">
        <v>59</v>
      </c>
      <c r="E64" s="9">
        <v>20</v>
      </c>
      <c r="F64" s="9">
        <v>38</v>
      </c>
      <c r="G64" s="9" t="s">
        <v>60</v>
      </c>
      <c r="H64" s="9">
        <v>0</v>
      </c>
      <c r="I64" s="9">
        <v>72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 t="s">
        <v>63</v>
      </c>
      <c r="U64" s="11">
        <v>50000</v>
      </c>
      <c r="V64" s="10">
        <v>0</v>
      </c>
      <c r="W64" s="10">
        <v>50000</v>
      </c>
      <c r="X64" s="10">
        <v>0</v>
      </c>
      <c r="Y64" s="10">
        <v>0</v>
      </c>
      <c r="Z64" s="9" t="s">
        <v>79</v>
      </c>
      <c r="AA64" s="8">
        <v>55181.5</v>
      </c>
      <c r="AB64" s="8">
        <v>14387</v>
      </c>
      <c r="AC64" s="8">
        <v>40794.5</v>
      </c>
      <c r="AD64" s="8">
        <v>0</v>
      </c>
      <c r="AE64" s="8">
        <v>0</v>
      </c>
      <c r="AF64" s="8">
        <v>0</v>
      </c>
      <c r="AG64" s="1" t="s">
        <v>124</v>
      </c>
      <c r="AH64" s="1" t="s">
        <v>77</v>
      </c>
      <c r="AI64" s="1">
        <v>1</v>
      </c>
      <c r="AJ64" s="3" t="s">
        <v>63</v>
      </c>
      <c r="AK64" s="3">
        <v>0</v>
      </c>
      <c r="AL64" s="3">
        <v>0</v>
      </c>
      <c r="AM64" s="3">
        <v>0</v>
      </c>
      <c r="AN64" s="3">
        <v>0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2937.2039999999997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 t="s">
        <v>58</v>
      </c>
      <c r="AG65" s="1" t="s">
        <v>122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45">
      <c r="A66" s="3">
        <v>45674</v>
      </c>
      <c r="B66" s="14" t="s">
        <v>331</v>
      </c>
      <c r="C66" s="9" t="s">
        <v>132</v>
      </c>
      <c r="D66" s="13">
        <v>953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45736</v>
      </c>
      <c r="U66" s="11">
        <v>2500</v>
      </c>
      <c r="V66" s="10">
        <v>2424</v>
      </c>
      <c r="W66" s="10">
        <v>76</v>
      </c>
      <c r="X66" s="10">
        <v>2750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45736</v>
      </c>
      <c r="AK66" s="3">
        <v>45732</v>
      </c>
      <c r="AL66" s="3">
        <v>45725</v>
      </c>
      <c r="AM66" s="3">
        <v>45733</v>
      </c>
      <c r="AN66" s="3">
        <v>45734</v>
      </c>
      <c r="AO66" s="3">
        <v>45735</v>
      </c>
      <c r="AP66" s="3">
        <v>45731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45724</v>
      </c>
      <c r="B67" s="14" t="s">
        <v>591</v>
      </c>
      <c r="C67" s="9" t="s">
        <v>555</v>
      </c>
      <c r="D67" s="13" t="s">
        <v>556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254</v>
      </c>
      <c r="M67" s="10">
        <v>21</v>
      </c>
      <c r="N67" s="9">
        <v>33</v>
      </c>
      <c r="O67" s="9">
        <v>40</v>
      </c>
      <c r="P67" s="10">
        <v>85.484732256000001</v>
      </c>
      <c r="Q67" s="10">
        <v>0</v>
      </c>
      <c r="R67" s="10">
        <v>85.484732256000001</v>
      </c>
      <c r="S67" s="9" t="s">
        <v>71</v>
      </c>
      <c r="T67" s="12">
        <v>45736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68</v>
      </c>
      <c r="AI67" s="1">
        <v>4</v>
      </c>
      <c r="AJ67" s="3">
        <v>45736</v>
      </c>
      <c r="AK67" s="3">
        <v>45732</v>
      </c>
      <c r="AL67" s="3">
        <v>45726</v>
      </c>
      <c r="AM67" s="3">
        <v>45733</v>
      </c>
      <c r="AN67" s="3">
        <v>45734</v>
      </c>
      <c r="AO67" s="3">
        <v>45734</v>
      </c>
      <c r="AP67" s="3">
        <v>45731</v>
      </c>
      <c r="AQ67" s="3">
        <v>45735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45660</v>
      </c>
      <c r="B68" s="14" t="s">
        <v>331</v>
      </c>
      <c r="C68" s="9" t="s">
        <v>132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45736</v>
      </c>
      <c r="U68" s="11">
        <v>2367</v>
      </c>
      <c r="V68" s="10">
        <v>2367</v>
      </c>
      <c r="W68" s="10">
        <v>0</v>
      </c>
      <c r="X68" s="10">
        <v>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45736</v>
      </c>
      <c r="AK68" s="3">
        <v>45732</v>
      </c>
      <c r="AL68" s="3">
        <v>45725</v>
      </c>
      <c r="AM68" s="3">
        <v>45733</v>
      </c>
      <c r="AN68" s="3">
        <v>45734</v>
      </c>
      <c r="AO68" s="3">
        <v>45735</v>
      </c>
      <c r="AP68" s="3">
        <v>45731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331</v>
      </c>
      <c r="C69" s="9" t="s">
        <v>132</v>
      </c>
      <c r="D69" s="13">
        <v>918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45737</v>
      </c>
      <c r="U69" s="11">
        <v>2300</v>
      </c>
      <c r="V69" s="10">
        <v>2084</v>
      </c>
      <c r="W69" s="10">
        <v>216</v>
      </c>
      <c r="X69" s="10">
        <v>5403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45737</v>
      </c>
      <c r="AK69" s="3">
        <v>45733</v>
      </c>
      <c r="AL69" s="3">
        <v>45726</v>
      </c>
      <c r="AM69" s="3">
        <v>45734</v>
      </c>
      <c r="AN69" s="3">
        <v>45735</v>
      </c>
      <c r="AO69" s="3">
        <v>45736</v>
      </c>
      <c r="AP69" s="3">
        <v>45732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331</v>
      </c>
      <c r="C70" s="9" t="s">
        <v>132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45737</v>
      </c>
      <c r="AK70" s="3">
        <v>45733</v>
      </c>
      <c r="AL70" s="3">
        <v>45726</v>
      </c>
      <c r="AM70" s="3">
        <v>45734</v>
      </c>
      <c r="AN70" s="3">
        <v>45735</v>
      </c>
      <c r="AO70" s="3">
        <v>45736</v>
      </c>
      <c r="AP70" s="3">
        <v>45732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45731</v>
      </c>
      <c r="B71" s="14" t="s">
        <v>620</v>
      </c>
      <c r="C71" s="9" t="s">
        <v>111</v>
      </c>
      <c r="D71" s="13" t="s">
        <v>617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45737</v>
      </c>
      <c r="U71" s="11">
        <v>3000</v>
      </c>
      <c r="V71" s="10">
        <v>0</v>
      </c>
      <c r="W71" s="10">
        <v>3000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45737</v>
      </c>
      <c r="AK71" s="3">
        <v>45733</v>
      </c>
      <c r="AL71" s="3">
        <v>45726</v>
      </c>
      <c r="AM71" s="3">
        <v>45734</v>
      </c>
      <c r="AN71" s="3">
        <v>45735</v>
      </c>
      <c r="AO71" s="3">
        <v>45736</v>
      </c>
      <c r="AP71" s="3">
        <v>45732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45701</v>
      </c>
      <c r="B72" s="14" t="s">
        <v>414</v>
      </c>
      <c r="C72" s="9" t="s">
        <v>80</v>
      </c>
      <c r="D72" s="13" t="s">
        <v>415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45738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45738</v>
      </c>
      <c r="AK72" s="3">
        <v>45734</v>
      </c>
      <c r="AL72" s="3">
        <v>45727</v>
      </c>
      <c r="AM72" s="3">
        <v>45735</v>
      </c>
      <c r="AN72" s="3">
        <v>45736</v>
      </c>
      <c r="AO72" s="3">
        <v>45737</v>
      </c>
      <c r="AP72" s="3">
        <v>45733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45701</v>
      </c>
      <c r="B73" s="14" t="s">
        <v>418</v>
      </c>
      <c r="C73" s="9" t="s">
        <v>80</v>
      </c>
      <c r="D73" s="13" t="s">
        <v>378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45738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0</v>
      </c>
      <c r="AE73" s="8">
        <v>3478.5300000000007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45738</v>
      </c>
      <c r="AK73" s="3">
        <v>45734</v>
      </c>
      <c r="AL73" s="3">
        <v>45727</v>
      </c>
      <c r="AM73" s="3">
        <v>45735</v>
      </c>
      <c r="AN73" s="3">
        <v>45736</v>
      </c>
      <c r="AO73" s="3">
        <v>45737</v>
      </c>
      <c r="AP73" s="3">
        <v>45733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45727</v>
      </c>
      <c r="B74" s="14" t="s">
        <v>594</v>
      </c>
      <c r="C74" s="9" t="s">
        <v>557</v>
      </c>
      <c r="D74" s="13" t="s">
        <v>558</v>
      </c>
      <c r="E74" s="9">
        <v>20</v>
      </c>
      <c r="F74" s="9">
        <v>34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5</v>
      </c>
      <c r="L74" s="9" t="s">
        <v>254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45738</v>
      </c>
      <c r="U74" s="11">
        <v>5000</v>
      </c>
      <c r="V74" s="10">
        <v>0</v>
      </c>
      <c r="W74" s="10">
        <v>5000</v>
      </c>
      <c r="X74" s="10">
        <v>5400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356</v>
      </c>
      <c r="AG74" s="1" t="s">
        <v>126</v>
      </c>
      <c r="AH74" s="1" t="s">
        <v>75</v>
      </c>
      <c r="AI74" s="1">
        <v>4</v>
      </c>
      <c r="AJ74" s="3">
        <v>45738</v>
      </c>
      <c r="AK74" s="3">
        <v>45734</v>
      </c>
      <c r="AL74" s="3">
        <v>45727</v>
      </c>
      <c r="AM74" s="3">
        <v>45735</v>
      </c>
      <c r="AN74" s="3">
        <v>45736</v>
      </c>
      <c r="AO74" s="3">
        <v>45737</v>
      </c>
      <c r="AP74" s="3">
        <v>45733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45701</v>
      </c>
      <c r="B75" s="14" t="s">
        <v>416</v>
      </c>
      <c r="C75" s="9" t="s">
        <v>80</v>
      </c>
      <c r="D75" s="13" t="s">
        <v>417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45738</v>
      </c>
      <c r="U75" s="11">
        <v>3000</v>
      </c>
      <c r="V75" s="10">
        <v>0</v>
      </c>
      <c r="W75" s="10">
        <v>3000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45738</v>
      </c>
      <c r="AK75" s="3">
        <v>45734</v>
      </c>
      <c r="AL75" s="3">
        <v>45727</v>
      </c>
      <c r="AM75" s="3">
        <v>45735</v>
      </c>
      <c r="AN75" s="3">
        <v>45736</v>
      </c>
      <c r="AO75" s="3">
        <v>45737</v>
      </c>
      <c r="AP75" s="3">
        <v>45733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45727</v>
      </c>
      <c r="B76" s="14" t="s">
        <v>595</v>
      </c>
      <c r="C76" s="9" t="s">
        <v>155</v>
      </c>
      <c r="D76" s="13" t="s">
        <v>559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5378.4500000000007</v>
      </c>
      <c r="AF76" s="8" t="s">
        <v>619</v>
      </c>
      <c r="AG76" s="1" t="s">
        <v>124</v>
      </c>
      <c r="AH76" s="1" t="s">
        <v>75</v>
      </c>
      <c r="AI76" s="1">
        <v>4</v>
      </c>
      <c r="AJ76" s="3">
        <v>45740</v>
      </c>
      <c r="AK76" s="3">
        <v>45736</v>
      </c>
      <c r="AL76" s="3">
        <v>45729</v>
      </c>
      <c r="AM76" s="3">
        <v>45737</v>
      </c>
      <c r="AN76" s="3">
        <v>45738</v>
      </c>
      <c r="AO76" s="3">
        <v>45739</v>
      </c>
      <c r="AP76" s="3">
        <v>45735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45726</v>
      </c>
      <c r="B77" s="14" t="s">
        <v>596</v>
      </c>
      <c r="C77" s="9" t="s">
        <v>155</v>
      </c>
      <c r="D77" s="13" t="s">
        <v>552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45740</v>
      </c>
      <c r="U77" s="11">
        <v>10000</v>
      </c>
      <c r="V77" s="10">
        <v>0</v>
      </c>
      <c r="W77" s="10">
        <v>10000</v>
      </c>
      <c r="X77" s="10">
        <v>4060</v>
      </c>
      <c r="Y77" s="10">
        <v>6237</v>
      </c>
      <c r="Z77" s="9" t="s">
        <v>81</v>
      </c>
      <c r="AA77" s="8">
        <v>6709.0785300000007</v>
      </c>
      <c r="AB77" s="8">
        <v>6709.0785300000007</v>
      </c>
      <c r="AC77" s="8">
        <v>0</v>
      </c>
      <c r="AD77" s="8">
        <v>6709.0785300000007</v>
      </c>
      <c r="AE77" s="8">
        <v>0</v>
      </c>
      <c r="AF77" s="8" t="s">
        <v>619</v>
      </c>
      <c r="AG77" s="1" t="s">
        <v>123</v>
      </c>
      <c r="AH77" s="1" t="s">
        <v>75</v>
      </c>
      <c r="AI77" s="1">
        <v>4</v>
      </c>
      <c r="AJ77" s="3">
        <v>45740</v>
      </c>
      <c r="AK77" s="3">
        <v>45736</v>
      </c>
      <c r="AL77" s="3">
        <v>45729</v>
      </c>
      <c r="AM77" s="3">
        <v>45737</v>
      </c>
      <c r="AN77" s="3">
        <v>45738</v>
      </c>
      <c r="AO77" s="3">
        <v>45739</v>
      </c>
      <c r="AP77" s="3">
        <v>45735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45726</v>
      </c>
      <c r="B78" s="14" t="s">
        <v>596</v>
      </c>
      <c r="C78" s="9" t="s">
        <v>155</v>
      </c>
      <c r="D78" s="13" t="s">
        <v>553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10756.900000000001</v>
      </c>
      <c r="AC78" s="8">
        <v>0</v>
      </c>
      <c r="AD78" s="8">
        <v>0</v>
      </c>
      <c r="AE78" s="8">
        <v>10756.900000000001</v>
      </c>
      <c r="AF78" s="8" t="s">
        <v>619</v>
      </c>
      <c r="AG78" s="1" t="s">
        <v>123</v>
      </c>
      <c r="AH78" s="1" t="s">
        <v>75</v>
      </c>
      <c r="AI78" s="1">
        <v>4</v>
      </c>
      <c r="AJ78" s="3">
        <v>45740</v>
      </c>
      <c r="AK78" s="3">
        <v>45736</v>
      </c>
      <c r="AL78" s="3">
        <v>45729</v>
      </c>
      <c r="AM78" s="3">
        <v>45737</v>
      </c>
      <c r="AN78" s="3">
        <v>45738</v>
      </c>
      <c r="AO78" s="3">
        <v>45739</v>
      </c>
      <c r="AP78" s="3">
        <v>45735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45726</v>
      </c>
      <c r="B79" s="14" t="s">
        <v>596</v>
      </c>
      <c r="C79" s="9" t="s">
        <v>155</v>
      </c>
      <c r="D79" s="13" t="s">
        <v>554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45740</v>
      </c>
      <c r="U79" s="11">
        <v>10000</v>
      </c>
      <c r="V79" s="10">
        <v>0</v>
      </c>
      <c r="W79" s="10">
        <v>10000</v>
      </c>
      <c r="X79" s="10">
        <v>10250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619</v>
      </c>
      <c r="AG79" s="1" t="s">
        <v>122</v>
      </c>
      <c r="AH79" s="1" t="s">
        <v>75</v>
      </c>
      <c r="AI79" s="1">
        <v>4</v>
      </c>
      <c r="AJ79" s="3">
        <v>45740</v>
      </c>
      <c r="AK79" s="3">
        <v>45736</v>
      </c>
      <c r="AL79" s="3">
        <v>45729</v>
      </c>
      <c r="AM79" s="3">
        <v>45737</v>
      </c>
      <c r="AN79" s="3">
        <v>45738</v>
      </c>
      <c r="AO79" s="3">
        <v>45739</v>
      </c>
      <c r="AP79" s="3">
        <v>45735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523</v>
      </c>
      <c r="C80" s="9" t="s">
        <v>152</v>
      </c>
      <c r="D80" s="13" t="s">
        <v>497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45741</v>
      </c>
      <c r="U80" s="11">
        <v>10000</v>
      </c>
      <c r="V80" s="10">
        <v>340</v>
      </c>
      <c r="W80" s="10">
        <v>9660</v>
      </c>
      <c r="X80" s="10">
        <v>0</v>
      </c>
      <c r="Y80" s="10">
        <v>10143</v>
      </c>
      <c r="Z80" s="9" t="s">
        <v>81</v>
      </c>
      <c r="AA80" s="8">
        <v>10121.265000000001</v>
      </c>
      <c r="AB80" s="8">
        <v>10121.265000000001</v>
      </c>
      <c r="AC80" s="8">
        <v>0</v>
      </c>
      <c r="AD80" s="8">
        <v>0</v>
      </c>
      <c r="AE80" s="8">
        <v>10121.265000000001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45741</v>
      </c>
      <c r="AK80" s="3">
        <v>45737</v>
      </c>
      <c r="AL80" s="3">
        <v>45730</v>
      </c>
      <c r="AM80" s="3">
        <v>45738</v>
      </c>
      <c r="AN80" s="3">
        <v>45739</v>
      </c>
      <c r="AO80" s="3">
        <v>45740</v>
      </c>
      <c r="AP80" s="3">
        <v>45736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523</v>
      </c>
      <c r="C81" s="9" t="s">
        <v>152</v>
      </c>
      <c r="D81" s="13" t="s">
        <v>362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45741</v>
      </c>
      <c r="U81" s="11">
        <v>5040</v>
      </c>
      <c r="V81" s="10">
        <v>342</v>
      </c>
      <c r="W81" s="10">
        <v>4698</v>
      </c>
      <c r="X81" s="10">
        <v>0</v>
      </c>
      <c r="Y81" s="10">
        <v>4932.9000000000005</v>
      </c>
      <c r="Z81" s="9" t="s">
        <v>81</v>
      </c>
      <c r="AA81" s="8">
        <v>4922.3295000000007</v>
      </c>
      <c r="AB81" s="8">
        <v>4922.3295000000007</v>
      </c>
      <c r="AC81" s="8">
        <v>0</v>
      </c>
      <c r="AD81" s="8">
        <v>0</v>
      </c>
      <c r="AE81" s="8">
        <v>4922.3295000000007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45741</v>
      </c>
      <c r="AK81" s="3">
        <v>45737</v>
      </c>
      <c r="AL81" s="3">
        <v>45730</v>
      </c>
      <c r="AM81" s="3">
        <v>45738</v>
      </c>
      <c r="AN81" s="3">
        <v>45739</v>
      </c>
      <c r="AO81" s="3">
        <v>45740</v>
      </c>
      <c r="AP81" s="3">
        <v>45736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331</v>
      </c>
      <c r="C82" s="9" t="s">
        <v>132</v>
      </c>
      <c r="D82" s="13" t="s">
        <v>367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45741</v>
      </c>
      <c r="U82" s="11">
        <v>2500</v>
      </c>
      <c r="V82" s="10">
        <v>2235</v>
      </c>
      <c r="W82" s="10">
        <v>265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45741</v>
      </c>
      <c r="AK82" s="3">
        <v>45737</v>
      </c>
      <c r="AL82" s="3">
        <v>45730</v>
      </c>
      <c r="AM82" s="3">
        <v>45738</v>
      </c>
      <c r="AN82" s="3">
        <v>45739</v>
      </c>
      <c r="AO82" s="3">
        <v>45740</v>
      </c>
      <c r="AP82" s="3">
        <v>45736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331</v>
      </c>
      <c r="C83" s="9" t="s">
        <v>132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45742</v>
      </c>
      <c r="U83" s="11">
        <v>2500</v>
      </c>
      <c r="V83" s="10">
        <v>2172</v>
      </c>
      <c r="W83" s="10">
        <v>328</v>
      </c>
      <c r="X83" s="10">
        <v>2650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45742</v>
      </c>
      <c r="AK83" s="3">
        <v>45738</v>
      </c>
      <c r="AL83" s="3">
        <v>45731</v>
      </c>
      <c r="AM83" s="3">
        <v>45739</v>
      </c>
      <c r="AN83" s="3">
        <v>45740</v>
      </c>
      <c r="AO83" s="3">
        <v>45741</v>
      </c>
      <c r="AP83" s="3">
        <v>45737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331</v>
      </c>
      <c r="C84" s="9" t="s">
        <v>132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45742</v>
      </c>
      <c r="U84" s="11">
        <v>2500</v>
      </c>
      <c r="V84" s="10">
        <v>2225</v>
      </c>
      <c r="W84" s="10">
        <v>275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45742</v>
      </c>
      <c r="AK84" s="3">
        <v>45738</v>
      </c>
      <c r="AL84" s="3">
        <v>45731</v>
      </c>
      <c r="AM84" s="3">
        <v>45739</v>
      </c>
      <c r="AN84" s="3">
        <v>45740</v>
      </c>
      <c r="AO84" s="3">
        <v>45741</v>
      </c>
      <c r="AP84" s="3">
        <v>45737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45674</v>
      </c>
      <c r="B85" s="14" t="s">
        <v>331</v>
      </c>
      <c r="C85" s="9" t="s">
        <v>132</v>
      </c>
      <c r="D85" s="13" t="s">
        <v>366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114</v>
      </c>
      <c r="T85" s="12">
        <v>45742</v>
      </c>
      <c r="U85" s="11">
        <v>2500</v>
      </c>
      <c r="V85" s="10">
        <v>3047</v>
      </c>
      <c r="W85" s="10">
        <v>0</v>
      </c>
      <c r="X85" s="10">
        <v>2700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385</v>
      </c>
      <c r="AG85" s="1" t="s">
        <v>122</v>
      </c>
      <c r="AH85" s="1" t="s">
        <v>75</v>
      </c>
      <c r="AI85" s="1">
        <v>4</v>
      </c>
      <c r="AJ85" s="3">
        <v>45742</v>
      </c>
      <c r="AK85" s="3">
        <v>45738</v>
      </c>
      <c r="AL85" s="3">
        <v>45731</v>
      </c>
      <c r="AM85" s="3">
        <v>45739</v>
      </c>
      <c r="AN85" s="3">
        <v>45740</v>
      </c>
      <c r="AO85" s="3">
        <v>45741</v>
      </c>
      <c r="AP85" s="3">
        <v>45737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331</v>
      </c>
      <c r="C86" s="9" t="s">
        <v>132</v>
      </c>
      <c r="D86" s="13">
        <v>937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>
        <v>45742</v>
      </c>
      <c r="U86" s="11">
        <v>2500</v>
      </c>
      <c r="V86" s="10">
        <v>2404</v>
      </c>
      <c r="W86" s="10">
        <v>96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45742</v>
      </c>
      <c r="AK86" s="3">
        <v>45738</v>
      </c>
      <c r="AL86" s="3">
        <v>45731</v>
      </c>
      <c r="AM86" s="3">
        <v>45739</v>
      </c>
      <c r="AN86" s="3">
        <v>45740</v>
      </c>
      <c r="AO86" s="3">
        <v>45741</v>
      </c>
      <c r="AP86" s="3">
        <v>45737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524</v>
      </c>
      <c r="C87" s="9" t="s">
        <v>152</v>
      </c>
      <c r="D87" s="13" t="s">
        <v>162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45742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20955</v>
      </c>
      <c r="AB87" s="8">
        <v>20955</v>
      </c>
      <c r="AC87" s="8">
        <v>0</v>
      </c>
      <c r="AD87" s="8">
        <v>0</v>
      </c>
      <c r="AE87" s="8">
        <v>20955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45742</v>
      </c>
      <c r="AK87" s="3">
        <v>45738</v>
      </c>
      <c r="AL87" s="3">
        <v>45731</v>
      </c>
      <c r="AM87" s="3">
        <v>45739</v>
      </c>
      <c r="AN87" s="3">
        <v>45740</v>
      </c>
      <c r="AO87" s="3">
        <v>45741</v>
      </c>
      <c r="AP87" s="3">
        <v>45737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45673</v>
      </c>
      <c r="B88" s="14" t="s">
        <v>331</v>
      </c>
      <c r="C88" s="9" t="s">
        <v>132</v>
      </c>
      <c r="D88" s="13" t="s">
        <v>359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2400</v>
      </c>
      <c r="W88" s="10">
        <v>100</v>
      </c>
      <c r="X88" s="10">
        <v>2820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618</v>
      </c>
      <c r="C89" s="9" t="s">
        <v>300</v>
      </c>
      <c r="D89" s="13" t="s">
        <v>593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253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45743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45743</v>
      </c>
      <c r="AK89" s="3">
        <v>45739</v>
      </c>
      <c r="AL89" s="3">
        <v>45733</v>
      </c>
      <c r="AM89" s="3">
        <v>45740</v>
      </c>
      <c r="AN89" s="3">
        <v>45741</v>
      </c>
      <c r="AO89" s="3">
        <v>45741</v>
      </c>
      <c r="AP89" s="3">
        <v>45738</v>
      </c>
      <c r="AQ89" s="3">
        <v>45742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45721</v>
      </c>
      <c r="B90" s="14" t="s">
        <v>525</v>
      </c>
      <c r="C90" s="9" t="s">
        <v>152</v>
      </c>
      <c r="D90" s="13" t="s">
        <v>361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45743</v>
      </c>
      <c r="U90" s="11">
        <v>10000</v>
      </c>
      <c r="V90" s="10">
        <v>554</v>
      </c>
      <c r="W90" s="10">
        <v>9446</v>
      </c>
      <c r="X90" s="10">
        <v>0</v>
      </c>
      <c r="Y90" s="10">
        <v>9918.3000000000011</v>
      </c>
      <c r="Z90" s="9" t="s">
        <v>81</v>
      </c>
      <c r="AA90" s="8">
        <v>9897.0465000000022</v>
      </c>
      <c r="AB90" s="8">
        <v>9897.0465000000022</v>
      </c>
      <c r="AC90" s="8">
        <v>0</v>
      </c>
      <c r="AD90" s="8">
        <v>0</v>
      </c>
      <c r="AE90" s="8">
        <v>9897.0465000000022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45743</v>
      </c>
      <c r="AK90" s="3">
        <v>45739</v>
      </c>
      <c r="AL90" s="3">
        <v>45732</v>
      </c>
      <c r="AM90" s="3">
        <v>45740</v>
      </c>
      <c r="AN90" s="3">
        <v>45741</v>
      </c>
      <c r="AO90" s="3">
        <v>45742</v>
      </c>
      <c r="AP90" s="3">
        <v>45738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525</v>
      </c>
      <c r="C91" s="9" t="s">
        <v>152</v>
      </c>
      <c r="D91" s="13" t="s">
        <v>131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45743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0</v>
      </c>
      <c r="AE91" s="8">
        <v>5280.6600000000008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45743</v>
      </c>
      <c r="AK91" s="3">
        <v>45739</v>
      </c>
      <c r="AL91" s="3">
        <v>45732</v>
      </c>
      <c r="AM91" s="3">
        <v>45740</v>
      </c>
      <c r="AN91" s="3">
        <v>45741</v>
      </c>
      <c r="AO91" s="3">
        <v>45742</v>
      </c>
      <c r="AP91" s="3">
        <v>45738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45611</v>
      </c>
      <c r="B92" s="14" t="s">
        <v>251</v>
      </c>
      <c r="C92" s="9" t="s">
        <v>152</v>
      </c>
      <c r="D92" s="13" t="s">
        <v>131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45743</v>
      </c>
      <c r="U92" s="11">
        <v>67</v>
      </c>
      <c r="V92" s="10">
        <v>0</v>
      </c>
      <c r="W92" s="10">
        <v>67</v>
      </c>
      <c r="X92" s="10">
        <v>0</v>
      </c>
      <c r="Y92" s="10">
        <v>70.350000000000009</v>
      </c>
      <c r="Z92" s="9" t="s">
        <v>81</v>
      </c>
      <c r="AA92" s="8">
        <v>70.199250000000006</v>
      </c>
      <c r="AB92" s="8">
        <v>70.199250000000006</v>
      </c>
      <c r="AC92" s="8">
        <v>0</v>
      </c>
      <c r="AD92" s="8">
        <v>0</v>
      </c>
      <c r="AE92" s="8">
        <v>70.199250000000006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45743</v>
      </c>
      <c r="AK92" s="3">
        <v>45739</v>
      </c>
      <c r="AL92" s="3">
        <v>45732</v>
      </c>
      <c r="AM92" s="3">
        <v>45740</v>
      </c>
      <c r="AN92" s="3">
        <v>45741</v>
      </c>
      <c r="AO92" s="3">
        <v>45742</v>
      </c>
      <c r="AP92" s="3">
        <v>45738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45721</v>
      </c>
      <c r="B93" s="14" t="s">
        <v>526</v>
      </c>
      <c r="C93" s="9" t="s">
        <v>152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45744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20955</v>
      </c>
      <c r="AB93" s="8">
        <v>18345</v>
      </c>
      <c r="AC93" s="8">
        <v>2610</v>
      </c>
      <c r="AD93" s="8">
        <v>0</v>
      </c>
      <c r="AE93" s="8">
        <v>20955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45744</v>
      </c>
      <c r="AK93" s="3">
        <v>45740</v>
      </c>
      <c r="AL93" s="3">
        <v>45733</v>
      </c>
      <c r="AM93" s="3">
        <v>45741</v>
      </c>
      <c r="AN93" s="3">
        <v>45742</v>
      </c>
      <c r="AO93" s="3">
        <v>45743</v>
      </c>
      <c r="AP93" s="3">
        <v>45739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197.19999999999996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45744</v>
      </c>
      <c r="U94" s="11">
        <v>1945</v>
      </c>
      <c r="V94" s="10">
        <v>0</v>
      </c>
      <c r="W94" s="10">
        <v>1945</v>
      </c>
      <c r="X94" s="10">
        <v>0</v>
      </c>
      <c r="Y94" s="10">
        <v>2042.25</v>
      </c>
      <c r="Z94" s="9" t="s">
        <v>81</v>
      </c>
      <c r="AA94" s="8">
        <v>2037.8737500000002</v>
      </c>
      <c r="AB94" s="8">
        <v>0</v>
      </c>
      <c r="AC94" s="8">
        <v>2037.8737500000002</v>
      </c>
      <c r="AD94" s="8">
        <v>0</v>
      </c>
      <c r="AE94" s="8">
        <v>2037.8737500000002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45744</v>
      </c>
      <c r="AK94" s="3">
        <v>45740</v>
      </c>
      <c r="AL94" s="3">
        <v>45733</v>
      </c>
      <c r="AM94" s="3">
        <v>45741</v>
      </c>
      <c r="AN94" s="3">
        <v>45742</v>
      </c>
      <c r="AO94" s="3">
        <v>45743</v>
      </c>
      <c r="AP94" s="3">
        <v>45739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153.97268333333332</v>
      </c>
    </row>
    <row r="95" spans="1:56" ht="28.5" customHeight="1" x14ac:dyDescent="0.45">
      <c r="A95" s="3">
        <v>45721</v>
      </c>
      <c r="B95" s="14" t="s">
        <v>522</v>
      </c>
      <c r="C95" s="9" t="s">
        <v>152</v>
      </c>
      <c r="D95" s="13" t="s">
        <v>363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124</v>
      </c>
      <c r="AH95" s="1" t="s">
        <v>75</v>
      </c>
      <c r="AI95" s="1">
        <v>4</v>
      </c>
      <c r="AJ95" s="3">
        <v>45744</v>
      </c>
      <c r="AK95" s="3">
        <v>45740</v>
      </c>
      <c r="AL95" s="3">
        <v>45733</v>
      </c>
      <c r="AM95" s="3">
        <v>45741</v>
      </c>
      <c r="AN95" s="3">
        <v>45742</v>
      </c>
      <c r="AO95" s="3">
        <v>45743</v>
      </c>
      <c r="AP95" s="3">
        <v>45739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791.63333333333321</v>
      </c>
    </row>
    <row r="96" spans="1:56" ht="28.5" customHeight="1" x14ac:dyDescent="0.45">
      <c r="A96" s="3">
        <v>45674</v>
      </c>
      <c r="B96" s="14" t="s">
        <v>374</v>
      </c>
      <c r="C96" s="9" t="s">
        <v>152</v>
      </c>
      <c r="D96" s="13" t="s">
        <v>363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45744</v>
      </c>
      <c r="U96" s="11">
        <v>940</v>
      </c>
      <c r="V96" s="10">
        <v>0</v>
      </c>
      <c r="W96" s="10">
        <v>940</v>
      </c>
      <c r="X96" s="10">
        <v>0</v>
      </c>
      <c r="Y96" s="10">
        <v>987</v>
      </c>
      <c r="Z96" s="9" t="s">
        <v>81</v>
      </c>
      <c r="AA96" s="8">
        <v>984.8850000000001</v>
      </c>
      <c r="AB96" s="8">
        <v>0</v>
      </c>
      <c r="AC96" s="8">
        <v>984.8850000000001</v>
      </c>
      <c r="AD96" s="8">
        <v>0</v>
      </c>
      <c r="AE96" s="8">
        <v>984.8850000000001</v>
      </c>
      <c r="AF96" s="8" t="s">
        <v>302</v>
      </c>
      <c r="AG96" s="1" t="s">
        <v>123</v>
      </c>
      <c r="AH96" s="1" t="s">
        <v>75</v>
      </c>
      <c r="AI96" s="1">
        <v>4</v>
      </c>
      <c r="AJ96" s="3">
        <v>45744</v>
      </c>
      <c r="AK96" s="3">
        <v>45740</v>
      </c>
      <c r="AL96" s="3">
        <v>45733</v>
      </c>
      <c r="AM96" s="3">
        <v>45741</v>
      </c>
      <c r="AN96" s="3">
        <v>45742</v>
      </c>
      <c r="AO96" s="3">
        <v>45743</v>
      </c>
      <c r="AP96" s="3">
        <v>45739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74.413533333333319</v>
      </c>
    </row>
    <row r="97" spans="1:56" ht="28.5" customHeight="1" x14ac:dyDescent="0.45">
      <c r="A97" s="3">
        <v>45721</v>
      </c>
      <c r="B97" s="14" t="s">
        <v>527</v>
      </c>
      <c r="C97" s="9" t="s">
        <v>152</v>
      </c>
      <c r="D97" s="13" t="s">
        <v>163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45744</v>
      </c>
      <c r="U97" s="11">
        <v>5040</v>
      </c>
      <c r="V97" s="10">
        <v>418</v>
      </c>
      <c r="W97" s="10">
        <v>4622</v>
      </c>
      <c r="X97" s="10">
        <v>0</v>
      </c>
      <c r="Y97" s="10">
        <v>4853.1000000000004</v>
      </c>
      <c r="Z97" s="9" t="s">
        <v>81</v>
      </c>
      <c r="AA97" s="8">
        <v>4842.7004999999999</v>
      </c>
      <c r="AB97" s="8">
        <v>0</v>
      </c>
      <c r="AC97" s="8">
        <v>4842.7004999999999</v>
      </c>
      <c r="AD97" s="8">
        <v>0</v>
      </c>
      <c r="AE97" s="8">
        <v>4842.7004999999999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45744</v>
      </c>
      <c r="AK97" s="3">
        <v>45740</v>
      </c>
      <c r="AL97" s="3">
        <v>45733</v>
      </c>
      <c r="AM97" s="3">
        <v>45741</v>
      </c>
      <c r="AN97" s="3">
        <v>45742</v>
      </c>
      <c r="AO97" s="3">
        <v>45743</v>
      </c>
      <c r="AP97" s="3">
        <v>45739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365.8929266666666</v>
      </c>
    </row>
    <row r="98" spans="1:56" ht="28.5" customHeight="1" x14ac:dyDescent="0.45">
      <c r="A98" s="3">
        <v>45720</v>
      </c>
      <c r="B98" s="14" t="s">
        <v>511</v>
      </c>
      <c r="C98" s="9" t="s">
        <v>111</v>
      </c>
      <c r="D98" s="13" t="s">
        <v>496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45747</v>
      </c>
      <c r="U98" s="11">
        <v>5000</v>
      </c>
      <c r="V98" s="10">
        <v>0</v>
      </c>
      <c r="W98" s="10">
        <v>5000</v>
      </c>
      <c r="X98" s="10">
        <v>5230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45747</v>
      </c>
      <c r="AK98" s="3">
        <v>45743</v>
      </c>
      <c r="AL98" s="3">
        <v>45736</v>
      </c>
      <c r="AM98" s="3">
        <v>45744</v>
      </c>
      <c r="AN98" s="3">
        <v>45745</v>
      </c>
      <c r="AO98" s="3">
        <v>45746</v>
      </c>
      <c r="AP98" s="3">
        <v>45742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45706</v>
      </c>
      <c r="B99" s="14" t="s">
        <v>430</v>
      </c>
      <c r="C99" s="9" t="s">
        <v>111</v>
      </c>
      <c r="D99" s="13" t="s">
        <v>431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45747</v>
      </c>
      <c r="AK99" s="3">
        <v>45743</v>
      </c>
      <c r="AL99" s="3">
        <v>45736</v>
      </c>
      <c r="AM99" s="3">
        <v>45744</v>
      </c>
      <c r="AN99" s="3">
        <v>45745</v>
      </c>
      <c r="AO99" s="3">
        <v>45746</v>
      </c>
      <c r="AP99" s="3">
        <v>45742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250.15613333333337</v>
      </c>
    </row>
    <row r="100" spans="1:56" ht="28.5" customHeight="1" x14ac:dyDescent="0.45">
      <c r="A100" s="3">
        <v>45667</v>
      </c>
      <c r="B100" s="14" t="s">
        <v>344</v>
      </c>
      <c r="C100" s="9" t="s">
        <v>111</v>
      </c>
      <c r="D100" s="13" t="s">
        <v>338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45667</v>
      </c>
      <c r="B101" s="14" t="s">
        <v>346</v>
      </c>
      <c r="C101" s="9" t="s">
        <v>111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45747</v>
      </c>
      <c r="U101" s="11">
        <v>12000</v>
      </c>
      <c r="V101" s="10">
        <v>0</v>
      </c>
      <c r="W101" s="10">
        <v>12000</v>
      </c>
      <c r="X101" s="10">
        <v>0</v>
      </c>
      <c r="Y101" s="10">
        <v>12600</v>
      </c>
      <c r="Z101" s="9" t="s">
        <v>81</v>
      </c>
      <c r="AA101" s="8">
        <v>13243.56</v>
      </c>
      <c r="AB101" s="8">
        <v>0</v>
      </c>
      <c r="AC101" s="8">
        <v>13243.56</v>
      </c>
      <c r="AD101" s="8">
        <v>0</v>
      </c>
      <c r="AE101" s="8">
        <v>13243.56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45747</v>
      </c>
      <c r="AK101" s="3">
        <v>45743</v>
      </c>
      <c r="AL101" s="3">
        <v>45736</v>
      </c>
      <c r="AM101" s="3">
        <v>45744</v>
      </c>
      <c r="AN101" s="3">
        <v>45745</v>
      </c>
      <c r="AO101" s="3">
        <v>45746</v>
      </c>
      <c r="AP101" s="3">
        <v>45742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1000.6245333333335</v>
      </c>
    </row>
    <row r="102" spans="1:56" ht="28.5" customHeight="1" x14ac:dyDescent="0.45">
      <c r="A102" s="3">
        <v>45721</v>
      </c>
      <c r="B102" s="14" t="s">
        <v>526</v>
      </c>
      <c r="C102" s="9" t="s">
        <v>152</v>
      </c>
      <c r="D102" s="13" t="s">
        <v>141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45748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20955</v>
      </c>
      <c r="AB102" s="8">
        <v>0</v>
      </c>
      <c r="AC102" s="8">
        <v>20955</v>
      </c>
      <c r="AD102" s="8">
        <v>0</v>
      </c>
      <c r="AE102" s="8">
        <v>20955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45748</v>
      </c>
      <c r="AK102" s="3">
        <v>45744</v>
      </c>
      <c r="AL102" s="3">
        <v>45737</v>
      </c>
      <c r="AM102" s="3">
        <v>45745</v>
      </c>
      <c r="AN102" s="3">
        <v>45746</v>
      </c>
      <c r="AO102" s="3">
        <v>45747</v>
      </c>
      <c r="AP102" s="3">
        <v>45743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1583.2666666666664</v>
      </c>
    </row>
    <row r="103" spans="1:56" ht="28.5" customHeight="1" x14ac:dyDescent="0.45">
      <c r="A103" s="3">
        <v>45674</v>
      </c>
      <c r="B103" s="14" t="s">
        <v>373</v>
      </c>
      <c r="C103" s="9" t="s">
        <v>152</v>
      </c>
      <c r="D103" s="13" t="s">
        <v>162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45748</v>
      </c>
      <c r="U103" s="11">
        <v>811</v>
      </c>
      <c r="V103" s="10">
        <v>0</v>
      </c>
      <c r="W103" s="10">
        <v>811</v>
      </c>
      <c r="X103" s="10">
        <v>0</v>
      </c>
      <c r="Y103" s="10">
        <v>851.55000000000007</v>
      </c>
      <c r="Z103" s="9" t="s">
        <v>81</v>
      </c>
      <c r="AA103" s="8">
        <v>849.72525000000007</v>
      </c>
      <c r="AB103" s="8">
        <v>849.72525000000007</v>
      </c>
      <c r="AC103" s="8">
        <v>0</v>
      </c>
      <c r="AD103" s="8">
        <v>849.72525000000007</v>
      </c>
      <c r="AE103" s="8">
        <v>0</v>
      </c>
      <c r="AF103" s="8" t="s">
        <v>302</v>
      </c>
      <c r="AG103" s="1" t="s">
        <v>122</v>
      </c>
      <c r="AH103" s="1" t="s">
        <v>75</v>
      </c>
      <c r="AI103" s="1">
        <v>4</v>
      </c>
      <c r="AJ103" s="3">
        <v>45748</v>
      </c>
      <c r="AK103" s="3">
        <v>45744</v>
      </c>
      <c r="AL103" s="3">
        <v>45737</v>
      </c>
      <c r="AM103" s="3">
        <v>45745</v>
      </c>
      <c r="AN103" s="3">
        <v>45746</v>
      </c>
      <c r="AO103" s="3">
        <v>45747</v>
      </c>
      <c r="AP103" s="3">
        <v>45743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524</v>
      </c>
      <c r="C104" s="9" t="s">
        <v>152</v>
      </c>
      <c r="D104" s="13" t="s">
        <v>162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10477.5</v>
      </c>
      <c r="AB104" s="8">
        <v>0</v>
      </c>
      <c r="AC104" s="8">
        <v>10477.5</v>
      </c>
      <c r="AD104" s="8">
        <v>0</v>
      </c>
      <c r="AE104" s="8">
        <v>10477.5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45748</v>
      </c>
      <c r="AK104" s="3">
        <v>45744</v>
      </c>
      <c r="AL104" s="3">
        <v>45737</v>
      </c>
      <c r="AM104" s="3">
        <v>45745</v>
      </c>
      <c r="AN104" s="3">
        <v>45746</v>
      </c>
      <c r="AO104" s="3">
        <v>45747</v>
      </c>
      <c r="AP104" s="3">
        <v>45743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791.63333333333321</v>
      </c>
    </row>
    <row r="105" spans="1:56" ht="28.5" customHeight="1" x14ac:dyDescent="0.45">
      <c r="A105" s="3">
        <v>45721</v>
      </c>
      <c r="B105" s="14" t="s">
        <v>527</v>
      </c>
      <c r="C105" s="9" t="s">
        <v>152</v>
      </c>
      <c r="D105" s="13" t="s">
        <v>498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45748</v>
      </c>
      <c r="AK105" s="3">
        <v>45744</v>
      </c>
      <c r="AL105" s="3">
        <v>45737</v>
      </c>
      <c r="AM105" s="3">
        <v>45745</v>
      </c>
      <c r="AN105" s="3">
        <v>45746</v>
      </c>
      <c r="AO105" s="3">
        <v>45747</v>
      </c>
      <c r="AP105" s="3">
        <v>45743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248</v>
      </c>
      <c r="C106" s="9" t="s">
        <v>152</v>
      </c>
      <c r="D106" s="13" t="s">
        <v>498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45748</v>
      </c>
      <c r="U106" s="11">
        <v>640</v>
      </c>
      <c r="V106" s="10">
        <v>225</v>
      </c>
      <c r="W106" s="10">
        <v>415</v>
      </c>
      <c r="X106" s="10">
        <v>0</v>
      </c>
      <c r="Y106" s="10">
        <v>435.75</v>
      </c>
      <c r="Z106" s="9" t="s">
        <v>81</v>
      </c>
      <c r="AA106" s="8">
        <v>434.81625000000008</v>
      </c>
      <c r="AB106" s="8">
        <v>0</v>
      </c>
      <c r="AC106" s="8">
        <v>434.81625000000008</v>
      </c>
      <c r="AD106" s="8">
        <v>0</v>
      </c>
      <c r="AE106" s="8">
        <v>434.81625000000008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45748</v>
      </c>
      <c r="AK106" s="3">
        <v>45744</v>
      </c>
      <c r="AL106" s="3">
        <v>45737</v>
      </c>
      <c r="AM106" s="3">
        <v>45745</v>
      </c>
      <c r="AN106" s="3">
        <v>45746</v>
      </c>
      <c r="AO106" s="3">
        <v>45747</v>
      </c>
      <c r="AP106" s="3">
        <v>45743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32.852783333333335</v>
      </c>
    </row>
    <row r="107" spans="1:56" ht="28.5" customHeight="1" x14ac:dyDescent="0.45">
      <c r="A107" s="3">
        <v>45721</v>
      </c>
      <c r="B107" s="14" t="s">
        <v>528</v>
      </c>
      <c r="C107" s="9" t="s">
        <v>152</v>
      </c>
      <c r="D107" s="13" t="s">
        <v>421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10080</v>
      </c>
      <c r="V107" s="10">
        <v>0</v>
      </c>
      <c r="W107" s="10">
        <v>10080</v>
      </c>
      <c r="X107" s="10">
        <v>0</v>
      </c>
      <c r="Y107" s="10">
        <v>10584</v>
      </c>
      <c r="Z107" s="9" t="s">
        <v>81</v>
      </c>
      <c r="AA107" s="8">
        <v>10279.684800000001</v>
      </c>
      <c r="AB107" s="8">
        <v>0</v>
      </c>
      <c r="AC107" s="8">
        <v>10279.684800000001</v>
      </c>
      <c r="AD107" s="8">
        <v>0</v>
      </c>
      <c r="AE107" s="8">
        <v>10279.684800000001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776.68729599999983</v>
      </c>
    </row>
    <row r="108" spans="1:56" ht="28.5" customHeight="1" x14ac:dyDescent="0.45">
      <c r="A108" s="3">
        <v>45734</v>
      </c>
      <c r="B108" s="14" t="s">
        <v>138</v>
      </c>
      <c r="C108" s="9" t="s">
        <v>155</v>
      </c>
      <c r="D108" s="13" t="s">
        <v>651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 t="s">
        <v>619</v>
      </c>
      <c r="AG108" s="1" t="s">
        <v>123</v>
      </c>
      <c r="AH108" s="1" t="s">
        <v>75</v>
      </c>
      <c r="AI108" s="1">
        <v>4</v>
      </c>
      <c r="AJ108" s="3">
        <v>45768</v>
      </c>
      <c r="AK108" s="3">
        <v>45764</v>
      </c>
      <c r="AL108" s="3">
        <v>45757</v>
      </c>
      <c r="AM108" s="3">
        <v>45765</v>
      </c>
      <c r="AN108" s="3">
        <v>45766</v>
      </c>
      <c r="AO108" s="3">
        <v>45767</v>
      </c>
      <c r="AP108" s="3">
        <v>45763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406.37177777777782</v>
      </c>
    </row>
    <row r="109" spans="1:56" ht="28.5" customHeight="1" x14ac:dyDescent="0.45">
      <c r="A109" s="3">
        <v>0</v>
      </c>
      <c r="B109" s="14" t="s">
        <v>138</v>
      </c>
      <c r="C109" s="9" t="s">
        <v>155</v>
      </c>
      <c r="D109" s="13" t="s">
        <v>652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45765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 t="s">
        <v>619</v>
      </c>
      <c r="AG109" s="1" t="s">
        <v>123</v>
      </c>
      <c r="AH109" s="1" t="s">
        <v>75</v>
      </c>
      <c r="AI109" s="1">
        <v>4</v>
      </c>
      <c r="AJ109" s="3">
        <v>45765</v>
      </c>
      <c r="AK109" s="3">
        <v>45761</v>
      </c>
      <c r="AL109" s="3">
        <v>45754</v>
      </c>
      <c r="AM109" s="3">
        <v>45762</v>
      </c>
      <c r="AN109" s="3">
        <v>45763</v>
      </c>
      <c r="AO109" s="3">
        <v>45764</v>
      </c>
      <c r="AP109" s="3">
        <v>45760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406.37177777777782</v>
      </c>
    </row>
    <row r="110" spans="1:56" ht="28.5" customHeight="1" x14ac:dyDescent="0.45">
      <c r="A110" s="3">
        <v>45734</v>
      </c>
      <c r="B110" s="14" t="s">
        <v>138</v>
      </c>
      <c r="C110" s="9" t="s">
        <v>155</v>
      </c>
      <c r="D110" s="13" t="s">
        <v>653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45768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5378.4500000000007</v>
      </c>
      <c r="AF110" s="8" t="s">
        <v>619</v>
      </c>
      <c r="AG110" s="1" t="s">
        <v>123</v>
      </c>
      <c r="AH110" s="1" t="s">
        <v>75</v>
      </c>
      <c r="AI110" s="1">
        <v>4</v>
      </c>
      <c r="AJ110" s="3">
        <v>45768</v>
      </c>
      <c r="AK110" s="3">
        <v>45764</v>
      </c>
      <c r="AL110" s="3">
        <v>45757</v>
      </c>
      <c r="AM110" s="3">
        <v>45765</v>
      </c>
      <c r="AN110" s="3">
        <v>45766</v>
      </c>
      <c r="AO110" s="3">
        <v>45767</v>
      </c>
      <c r="AP110" s="3">
        <v>45763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406.37177777777782</v>
      </c>
    </row>
    <row r="111" spans="1:56" ht="28.5" customHeight="1" x14ac:dyDescent="0.45">
      <c r="A111" s="3">
        <v>45734</v>
      </c>
      <c r="B111" s="14" t="s">
        <v>138</v>
      </c>
      <c r="C111" s="9" t="s">
        <v>155</v>
      </c>
      <c r="D111" s="13" t="s">
        <v>654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45768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5378.4500000000007</v>
      </c>
      <c r="AF111" s="8" t="s">
        <v>619</v>
      </c>
      <c r="AG111" s="1" t="s">
        <v>61</v>
      </c>
      <c r="AH111" s="1" t="s">
        <v>75</v>
      </c>
      <c r="AI111" s="1">
        <v>4</v>
      </c>
      <c r="AJ111" s="3">
        <v>45768</v>
      </c>
      <c r="AK111" s="3">
        <v>45764</v>
      </c>
      <c r="AL111" s="3">
        <v>45757</v>
      </c>
      <c r="AM111" s="3">
        <v>45765</v>
      </c>
      <c r="AN111" s="3">
        <v>45766</v>
      </c>
      <c r="AO111" s="3">
        <v>45767</v>
      </c>
      <c r="AP111" s="3">
        <v>45763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406.37177777777782</v>
      </c>
    </row>
    <row r="112" spans="1:56" ht="28.5" customHeight="1" x14ac:dyDescent="0.45">
      <c r="A112" s="3">
        <v>0</v>
      </c>
      <c r="B112" s="14" t="s">
        <v>138</v>
      </c>
      <c r="C112" s="9" t="s">
        <v>155</v>
      </c>
      <c r="D112" s="13" t="s">
        <v>655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45765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5378.4500000000007</v>
      </c>
      <c r="AF112" s="8" t="s">
        <v>619</v>
      </c>
      <c r="AG112" s="1" t="s">
        <v>61</v>
      </c>
      <c r="AH112" s="1" t="s">
        <v>75</v>
      </c>
      <c r="AI112" s="1">
        <v>4</v>
      </c>
      <c r="AJ112" s="3">
        <v>45765</v>
      </c>
      <c r="AK112" s="3">
        <v>45761</v>
      </c>
      <c r="AL112" s="3">
        <v>45754</v>
      </c>
      <c r="AM112" s="3">
        <v>45762</v>
      </c>
      <c r="AN112" s="3">
        <v>45763</v>
      </c>
      <c r="AO112" s="3">
        <v>45764</v>
      </c>
      <c r="AP112" s="3">
        <v>45760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406.37177777777782</v>
      </c>
    </row>
    <row r="113" spans="1:56" ht="28.5" customHeight="1" x14ac:dyDescent="0.45">
      <c r="A113" s="3">
        <v>0</v>
      </c>
      <c r="B113" s="14" t="s">
        <v>138</v>
      </c>
      <c r="C113" s="9" t="s">
        <v>80</v>
      </c>
      <c r="D113" s="13" t="s">
        <v>345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124</v>
      </c>
      <c r="AH113" s="1" t="s">
        <v>75</v>
      </c>
      <c r="AI113" s="1">
        <v>4</v>
      </c>
      <c r="AJ113" s="3">
        <v>45776</v>
      </c>
      <c r="AK113" s="3">
        <v>45772</v>
      </c>
      <c r="AL113" s="3">
        <v>45765</v>
      </c>
      <c r="AM113" s="3">
        <v>45773</v>
      </c>
      <c r="AN113" s="3">
        <v>45774</v>
      </c>
      <c r="AO113" s="3">
        <v>45775</v>
      </c>
      <c r="AP113" s="3">
        <v>45771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429</v>
      </c>
      <c r="C116" s="9" t="s">
        <v>152</v>
      </c>
      <c r="D116" s="13" t="s">
        <v>244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519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512</v>
      </c>
      <c r="C118" s="9" t="s">
        <v>111</v>
      </c>
      <c r="D118" s="13" t="s">
        <v>494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513</v>
      </c>
      <c r="C119" s="9" t="s">
        <v>111</v>
      </c>
      <c r="D119" s="13" t="s">
        <v>495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511</v>
      </c>
      <c r="C120" s="9" t="s">
        <v>111</v>
      </c>
      <c r="D120" s="13" t="s">
        <v>496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514</v>
      </c>
      <c r="C121" s="9" t="s">
        <v>111</v>
      </c>
      <c r="D121" s="13" t="s">
        <v>499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456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381</v>
      </c>
      <c r="C123" s="9" t="s">
        <v>80</v>
      </c>
      <c r="D123" s="13" t="s">
        <v>378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428</v>
      </c>
      <c r="C124" s="9" t="s">
        <v>152</v>
      </c>
      <c r="D124" s="13" t="s">
        <v>210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453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375</v>
      </c>
      <c r="C125" s="9" t="s">
        <v>152</v>
      </c>
      <c r="D125" s="13" t="s">
        <v>365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452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247</v>
      </c>
      <c r="C126" s="9" t="s">
        <v>152</v>
      </c>
      <c r="D126" s="13" t="s">
        <v>161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250</v>
      </c>
      <c r="C127" s="9" t="s">
        <v>152</v>
      </c>
      <c r="D127" s="13" t="s">
        <v>243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249</v>
      </c>
      <c r="C128" s="9" t="s">
        <v>152</v>
      </c>
      <c r="D128" s="13" t="s">
        <v>228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206</v>
      </c>
      <c r="C129" s="9" t="s">
        <v>152</v>
      </c>
      <c r="D129" s="13" t="s">
        <v>204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206</v>
      </c>
      <c r="C130" s="9" t="s">
        <v>152</v>
      </c>
      <c r="D130" s="13" t="s">
        <v>205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288</v>
      </c>
      <c r="C131" s="9" t="s">
        <v>111</v>
      </c>
      <c r="D131" s="13" t="s">
        <v>289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291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261</v>
      </c>
      <c r="C134" s="9" t="s">
        <v>111</v>
      </c>
      <c r="D134" s="13" t="s">
        <v>262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212</v>
      </c>
      <c r="C135" s="9" t="s">
        <v>111</v>
      </c>
      <c r="D135" s="13" t="s">
        <v>213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219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353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216</v>
      </c>
      <c r="C136" s="9" t="s">
        <v>111</v>
      </c>
      <c r="D136" s="13" t="s">
        <v>215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223</v>
      </c>
      <c r="C137" s="9" t="s">
        <v>111</v>
      </c>
      <c r="D137" s="13" t="s">
        <v>224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471283.38433000015</v>
      </c>
      <c r="AB138" s="8">
        <v>115497.95403000001</v>
      </c>
      <c r="AC138" s="8">
        <v>355785.43030000012</v>
      </c>
      <c r="AD138" s="8">
        <v>11973.323779999999</v>
      </c>
      <c r="AE138" s="8">
        <v>459310.06055000017</v>
      </c>
      <c r="AF138" s="8" t="s">
        <v>58</v>
      </c>
      <c r="AG138" s="1" t="s">
        <v>123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400</v>
      </c>
      <c r="C139" s="9" t="s">
        <v>132</v>
      </c>
      <c r="D139" s="13" t="s">
        <v>397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45737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45737</v>
      </c>
      <c r="AK139" s="3">
        <v>0</v>
      </c>
      <c r="AL139" s="3">
        <v>45728</v>
      </c>
      <c r="AM139" s="3">
        <v>45735</v>
      </c>
      <c r="AN139" s="3">
        <v>45736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332</v>
      </c>
      <c r="C140" s="9" t="s">
        <v>132</v>
      </c>
      <c r="D140" s="13" t="s">
        <v>310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45736</v>
      </c>
      <c r="U140" s="11">
        <v>5000</v>
      </c>
      <c r="V140" s="10">
        <v>5000</v>
      </c>
      <c r="W140" s="10">
        <v>0</v>
      </c>
      <c r="X140" s="10">
        <v>5000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45736</v>
      </c>
      <c r="AK140" s="3">
        <v>0</v>
      </c>
      <c r="AL140" s="3">
        <v>45727</v>
      </c>
      <c r="AM140" s="3">
        <v>45734</v>
      </c>
      <c r="AN140" s="3">
        <v>45735</v>
      </c>
      <c r="AO140" s="3">
        <v>45735</v>
      </c>
      <c r="AP140" s="3">
        <v>45731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332</v>
      </c>
      <c r="C141" s="9" t="s">
        <v>132</v>
      </c>
      <c r="D141" s="13" t="s">
        <v>308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45736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117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45736</v>
      </c>
      <c r="AK141" s="3">
        <v>0</v>
      </c>
      <c r="AL141" s="3">
        <v>45727</v>
      </c>
      <c r="AM141" s="3">
        <v>45734</v>
      </c>
      <c r="AN141" s="3">
        <v>45735</v>
      </c>
      <c r="AO141" s="3">
        <v>45735</v>
      </c>
      <c r="AP141" s="3">
        <v>45731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45694</v>
      </c>
      <c r="B142" s="14" t="s">
        <v>400</v>
      </c>
      <c r="C142" s="9" t="s">
        <v>132</v>
      </c>
      <c r="D142" s="13" t="s">
        <v>398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45736</v>
      </c>
      <c r="U142" s="11">
        <v>15000</v>
      </c>
      <c r="V142" s="10">
        <v>15000</v>
      </c>
      <c r="W142" s="10">
        <v>0</v>
      </c>
      <c r="X142" s="10">
        <v>17840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45736</v>
      </c>
      <c r="AK142" s="3">
        <v>0</v>
      </c>
      <c r="AL142" s="3">
        <v>45727</v>
      </c>
      <c r="AM142" s="3">
        <v>45734</v>
      </c>
      <c r="AN142" s="3">
        <v>45735</v>
      </c>
      <c r="AO142" s="3">
        <v>45735</v>
      </c>
      <c r="AP142" s="3">
        <v>45731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332</v>
      </c>
      <c r="C143" s="9" t="s">
        <v>132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2500</v>
      </c>
      <c r="V143" s="10">
        <v>2280</v>
      </c>
      <c r="W143" s="10">
        <v>220</v>
      </c>
      <c r="X143" s="10">
        <v>3606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332</v>
      </c>
      <c r="C144" s="9" t="s">
        <v>132</v>
      </c>
      <c r="D144" s="13" t="s">
        <v>368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45737</v>
      </c>
      <c r="U144" s="11">
        <v>5000</v>
      </c>
      <c r="V144" s="10">
        <v>4915</v>
      </c>
      <c r="W144" s="10">
        <v>85</v>
      </c>
      <c r="X144" s="10">
        <v>5300</v>
      </c>
      <c r="Y144" s="10">
        <v>0</v>
      </c>
      <c r="Z144" s="9" t="s">
        <v>117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45737</v>
      </c>
      <c r="AK144" s="3">
        <v>0</v>
      </c>
      <c r="AL144" s="3">
        <v>45728</v>
      </c>
      <c r="AM144" s="3">
        <v>45735</v>
      </c>
      <c r="AN144" s="3">
        <v>45736</v>
      </c>
      <c r="AO144" s="3">
        <v>45736</v>
      </c>
      <c r="AP144" s="3">
        <v>45732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0</v>
      </c>
    </row>
    <row r="145" spans="1:56" ht="28.5" customHeight="1" x14ac:dyDescent="0.45">
      <c r="A145" s="3">
        <v>45694</v>
      </c>
      <c r="B145" s="14" t="s">
        <v>400</v>
      </c>
      <c r="C145" s="9" t="s">
        <v>132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45737</v>
      </c>
      <c r="U145" s="11">
        <v>10000</v>
      </c>
      <c r="V145" s="10">
        <v>10000</v>
      </c>
      <c r="W145" s="10">
        <v>0</v>
      </c>
      <c r="X145" s="10">
        <v>6000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45737</v>
      </c>
      <c r="AK145" s="3">
        <v>0</v>
      </c>
      <c r="AL145" s="3">
        <v>45728</v>
      </c>
      <c r="AM145" s="3">
        <v>45735</v>
      </c>
      <c r="AN145" s="3">
        <v>45736</v>
      </c>
      <c r="AO145" s="3">
        <v>45736</v>
      </c>
      <c r="AP145" s="3">
        <v>45732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332</v>
      </c>
      <c r="C146" s="9" t="s">
        <v>132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45737</v>
      </c>
      <c r="U146" s="11">
        <v>2500</v>
      </c>
      <c r="V146" s="10">
        <v>2455</v>
      </c>
      <c r="W146" s="10">
        <v>45</v>
      </c>
      <c r="X146" s="10">
        <v>2697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124</v>
      </c>
      <c r="AH146" s="1" t="s">
        <v>74</v>
      </c>
      <c r="AI146" s="1">
        <v>2</v>
      </c>
      <c r="AJ146" s="3">
        <v>45737</v>
      </c>
      <c r="AK146" s="3">
        <v>0</v>
      </c>
      <c r="AL146" s="3">
        <v>45728</v>
      </c>
      <c r="AM146" s="3">
        <v>45735</v>
      </c>
      <c r="AN146" s="3">
        <v>45736</v>
      </c>
      <c r="AO146" s="3">
        <v>45736</v>
      </c>
      <c r="AP146" s="3">
        <v>45732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45694</v>
      </c>
      <c r="B147" s="14" t="s">
        <v>400</v>
      </c>
      <c r="C147" s="9" t="s">
        <v>132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45740</v>
      </c>
      <c r="U147" s="11">
        <v>8100</v>
      </c>
      <c r="V147" s="10">
        <v>8100</v>
      </c>
      <c r="W147" s="10">
        <v>0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45674</v>
      </c>
      <c r="B148" s="14" t="s">
        <v>332</v>
      </c>
      <c r="C148" s="9" t="s">
        <v>132</v>
      </c>
      <c r="D148" s="13" t="s">
        <v>372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45741</v>
      </c>
      <c r="U148" s="11">
        <v>5000</v>
      </c>
      <c r="V148" s="10">
        <v>4914</v>
      </c>
      <c r="W148" s="10">
        <v>86</v>
      </c>
      <c r="X148" s="10">
        <v>5400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332</v>
      </c>
      <c r="C149" s="9" t="s">
        <v>132</v>
      </c>
      <c r="D149" s="13" t="s">
        <v>310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45741</v>
      </c>
      <c r="U149" s="11">
        <v>4000</v>
      </c>
      <c r="V149" s="10">
        <v>3066</v>
      </c>
      <c r="W149" s="10">
        <v>934</v>
      </c>
      <c r="X149" s="10">
        <v>4000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332</v>
      </c>
      <c r="C150" s="9" t="s">
        <v>132</v>
      </c>
      <c r="D150" s="13" t="s">
        <v>371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45742</v>
      </c>
      <c r="U150" s="11">
        <v>2500</v>
      </c>
      <c r="V150" s="10">
        <v>2602</v>
      </c>
      <c r="W150" s="10">
        <v>0</v>
      </c>
      <c r="X150" s="10">
        <v>2700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45742</v>
      </c>
      <c r="AK150" s="3">
        <v>0</v>
      </c>
      <c r="AL150" s="3">
        <v>45733</v>
      </c>
      <c r="AM150" s="3">
        <v>45740</v>
      </c>
      <c r="AN150" s="3">
        <v>45741</v>
      </c>
      <c r="AO150" s="3">
        <v>45741</v>
      </c>
      <c r="AP150" s="3">
        <v>45737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332</v>
      </c>
      <c r="C151" s="9" t="s">
        <v>132</v>
      </c>
      <c r="D151" s="13" t="s">
        <v>370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2525</v>
      </c>
      <c r="W151" s="10">
        <v>0</v>
      </c>
      <c r="X151" s="10">
        <v>2750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74</v>
      </c>
      <c r="AI151" s="1">
        <v>2</v>
      </c>
      <c r="AJ151" s="3">
        <v>45742</v>
      </c>
      <c r="AK151" s="3">
        <v>0</v>
      </c>
      <c r="AL151" s="3">
        <v>45733</v>
      </c>
      <c r="AM151" s="3">
        <v>45740</v>
      </c>
      <c r="AN151" s="3">
        <v>45741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82</v>
      </c>
      <c r="J152" s="9" t="s">
        <v>78</v>
      </c>
      <c r="K152" s="9">
        <v>2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126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119</v>
      </c>
      <c r="BD152" s="56">
        <v>0</v>
      </c>
    </row>
    <row r="153" spans="1:56" ht="28.5" customHeight="1" x14ac:dyDescent="0.45">
      <c r="A153" s="3">
        <v>45705</v>
      </c>
      <c r="B153" s="14" t="s">
        <v>436</v>
      </c>
      <c r="C153" s="9" t="s">
        <v>152</v>
      </c>
      <c r="D153" s="13" t="s">
        <v>292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404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45736</v>
      </c>
      <c r="U153" s="11">
        <v>24475</v>
      </c>
      <c r="V153" s="10">
        <v>0</v>
      </c>
      <c r="W153" s="10">
        <v>24475</v>
      </c>
      <c r="X153" s="10">
        <v>25698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45736</v>
      </c>
      <c r="AK153" s="3">
        <v>0</v>
      </c>
      <c r="AL153" s="3">
        <v>45727</v>
      </c>
      <c r="AM153" s="3">
        <v>45734</v>
      </c>
      <c r="AN153" s="3">
        <v>45735</v>
      </c>
      <c r="AO153" s="3">
        <v>45735</v>
      </c>
      <c r="AP153" s="3">
        <v>45731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469</v>
      </c>
      <c r="C154" s="9" t="s">
        <v>86</v>
      </c>
      <c r="D154" s="13" t="s">
        <v>410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234</v>
      </c>
      <c r="T154" s="12">
        <v>45740</v>
      </c>
      <c r="U154" s="11">
        <v>20000</v>
      </c>
      <c r="V154" s="10">
        <v>0</v>
      </c>
      <c r="W154" s="10">
        <v>20000</v>
      </c>
      <c r="X154" s="10">
        <v>15000</v>
      </c>
      <c r="Y154" s="10">
        <v>5250</v>
      </c>
      <c r="Z154" s="9" t="s">
        <v>82</v>
      </c>
      <c r="AA154" s="8">
        <v>5647.3725000000013</v>
      </c>
      <c r="AB154" s="8">
        <v>5647.3725000000013</v>
      </c>
      <c r="AC154" s="8">
        <v>0</v>
      </c>
      <c r="AD154" s="8">
        <v>0</v>
      </c>
      <c r="AE154" s="8">
        <v>0</v>
      </c>
      <c r="AF154" s="8" t="s">
        <v>439</v>
      </c>
      <c r="AG154" s="1" t="s">
        <v>123</v>
      </c>
      <c r="AH154" s="1" t="s">
        <v>74</v>
      </c>
      <c r="AI154" s="1">
        <v>2</v>
      </c>
      <c r="AJ154" s="3">
        <v>45740</v>
      </c>
      <c r="AK154" s="3">
        <v>0</v>
      </c>
      <c r="AL154" s="3">
        <v>45731</v>
      </c>
      <c r="AM154" s="3">
        <v>45738</v>
      </c>
      <c r="AN154" s="3">
        <v>45739</v>
      </c>
      <c r="AO154" s="3">
        <v>45739</v>
      </c>
      <c r="AP154" s="3">
        <v>45735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8.5" customHeight="1" x14ac:dyDescent="0.45">
      <c r="A155" s="3">
        <v>45714</v>
      </c>
      <c r="B155" s="14" t="s">
        <v>469</v>
      </c>
      <c r="C155" s="9" t="s">
        <v>86</v>
      </c>
      <c r="D155" s="13" t="s">
        <v>411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234</v>
      </c>
      <c r="T155" s="12">
        <v>45740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439</v>
      </c>
      <c r="AG155" s="1" t="s">
        <v>123</v>
      </c>
      <c r="AH155" s="1" t="s">
        <v>74</v>
      </c>
      <c r="AI155" s="1">
        <v>2</v>
      </c>
      <c r="AJ155" s="3">
        <v>45740</v>
      </c>
      <c r="AK155" s="3">
        <v>0</v>
      </c>
      <c r="AL155" s="3">
        <v>45731</v>
      </c>
      <c r="AM155" s="3">
        <v>45738</v>
      </c>
      <c r="AN155" s="3">
        <v>45739</v>
      </c>
      <c r="AO155" s="3">
        <v>45739</v>
      </c>
      <c r="AP155" s="3">
        <v>45735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45714</v>
      </c>
      <c r="B156" s="14" t="s">
        <v>470</v>
      </c>
      <c r="C156" s="9" t="s">
        <v>86</v>
      </c>
      <c r="D156" s="13" t="s">
        <v>354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234</v>
      </c>
      <c r="T156" s="12">
        <v>45740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 t="s">
        <v>439</v>
      </c>
      <c r="AG156" s="1" t="s">
        <v>123</v>
      </c>
      <c r="AH156" s="1" t="s">
        <v>74</v>
      </c>
      <c r="AI156" s="1">
        <v>2</v>
      </c>
      <c r="AJ156" s="3">
        <v>45740</v>
      </c>
      <c r="AK156" s="3">
        <v>0</v>
      </c>
      <c r="AL156" s="3">
        <v>45731</v>
      </c>
      <c r="AM156" s="3">
        <v>45738</v>
      </c>
      <c r="AN156" s="3">
        <v>45739</v>
      </c>
      <c r="AO156" s="3">
        <v>45739</v>
      </c>
      <c r="AP156" s="3">
        <v>45735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45714</v>
      </c>
      <c r="B157" s="14" t="s">
        <v>471</v>
      </c>
      <c r="C157" s="9" t="s">
        <v>86</v>
      </c>
      <c r="D157" s="13" t="s">
        <v>472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234</v>
      </c>
      <c r="T157" s="12">
        <v>45740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0</v>
      </c>
      <c r="AF157" s="8" t="s">
        <v>439</v>
      </c>
      <c r="AG157" s="1" t="s">
        <v>123</v>
      </c>
      <c r="AH157" s="1" t="s">
        <v>74</v>
      </c>
      <c r="AI157" s="1">
        <v>2</v>
      </c>
      <c r="AJ157" s="3">
        <v>45740</v>
      </c>
      <c r="AK157" s="3">
        <v>0</v>
      </c>
      <c r="AL157" s="3">
        <v>45731</v>
      </c>
      <c r="AM157" s="3">
        <v>45738</v>
      </c>
      <c r="AN157" s="3">
        <v>45739</v>
      </c>
      <c r="AO157" s="3">
        <v>45739</v>
      </c>
      <c r="AP157" s="3">
        <v>45735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45723</v>
      </c>
      <c r="B158" s="14" t="s">
        <v>560</v>
      </c>
      <c r="C158" s="9" t="s">
        <v>86</v>
      </c>
      <c r="D158" s="13" t="s">
        <v>442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45740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16864</v>
      </c>
      <c r="AC158" s="8">
        <v>15406.700000000004</v>
      </c>
      <c r="AD158" s="8">
        <v>0</v>
      </c>
      <c r="AE158" s="8">
        <v>0</v>
      </c>
      <c r="AF158" s="8" t="s">
        <v>443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1177.7566222222226</v>
      </c>
    </row>
    <row r="159" spans="1:56" ht="28.5" customHeight="1" x14ac:dyDescent="0.45">
      <c r="A159" s="3">
        <v>45707</v>
      </c>
      <c r="B159" s="14" t="s">
        <v>449</v>
      </c>
      <c r="C159" s="9" t="s">
        <v>86</v>
      </c>
      <c r="D159" s="13" t="s">
        <v>440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334</v>
      </c>
      <c r="T159" s="12">
        <v>45741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301</v>
      </c>
      <c r="AG159" s="1" t="s">
        <v>123</v>
      </c>
      <c r="AH159" s="1" t="s">
        <v>74</v>
      </c>
      <c r="AI159" s="1">
        <v>2</v>
      </c>
      <c r="AJ159" s="3">
        <v>45741</v>
      </c>
      <c r="AK159" s="3">
        <v>0</v>
      </c>
      <c r="AL159" s="3">
        <v>45732</v>
      </c>
      <c r="AM159" s="3">
        <v>45739</v>
      </c>
      <c r="AN159" s="3">
        <v>45740</v>
      </c>
      <c r="AO159" s="3">
        <v>45740</v>
      </c>
      <c r="AP159" s="3">
        <v>45736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45707</v>
      </c>
      <c r="B160" s="14" t="s">
        <v>449</v>
      </c>
      <c r="C160" s="9" t="s">
        <v>86</v>
      </c>
      <c r="D160" s="13" t="s">
        <v>441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334</v>
      </c>
      <c r="T160" s="12">
        <v>45741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301</v>
      </c>
      <c r="AG160" s="1" t="s">
        <v>123</v>
      </c>
      <c r="AH160" s="1" t="s">
        <v>74</v>
      </c>
      <c r="AI160" s="1">
        <v>2</v>
      </c>
      <c r="AJ160" s="3">
        <v>45741</v>
      </c>
      <c r="AK160" s="3">
        <v>0</v>
      </c>
      <c r="AL160" s="3">
        <v>45732</v>
      </c>
      <c r="AM160" s="3">
        <v>45739</v>
      </c>
      <c r="AN160" s="3">
        <v>45740</v>
      </c>
      <c r="AO160" s="3">
        <v>45740</v>
      </c>
      <c r="AP160" s="3">
        <v>45736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45707</v>
      </c>
      <c r="B161" s="14" t="s">
        <v>449</v>
      </c>
      <c r="C161" s="9" t="s">
        <v>86</v>
      </c>
      <c r="D161" s="13" t="s">
        <v>384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334</v>
      </c>
      <c r="T161" s="12">
        <v>45741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301</v>
      </c>
      <c r="AG161" s="1" t="s">
        <v>124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138</v>
      </c>
      <c r="C162" s="9" t="s">
        <v>86</v>
      </c>
      <c r="D162" s="13" t="s">
        <v>621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45741</v>
      </c>
      <c r="U162" s="11">
        <v>15000</v>
      </c>
      <c r="V162" s="10">
        <v>0</v>
      </c>
      <c r="W162" s="10">
        <v>15000</v>
      </c>
      <c r="X162" s="10">
        <v>0</v>
      </c>
      <c r="Y162" s="10">
        <v>15750</v>
      </c>
      <c r="Z162" s="9" t="s">
        <v>82</v>
      </c>
      <c r="AA162" s="8">
        <v>16135.350000000002</v>
      </c>
      <c r="AB162" s="8">
        <v>0</v>
      </c>
      <c r="AC162" s="8">
        <v>16135.350000000002</v>
      </c>
      <c r="AD162" s="8">
        <v>0</v>
      </c>
      <c r="AE162" s="8">
        <v>0</v>
      </c>
      <c r="AF162" s="8" t="s">
        <v>245</v>
      </c>
      <c r="AG162" s="1" t="s">
        <v>123</v>
      </c>
      <c r="AH162" s="1" t="s">
        <v>74</v>
      </c>
      <c r="AI162" s="1">
        <v>2</v>
      </c>
      <c r="AJ162" s="3">
        <v>45741</v>
      </c>
      <c r="AK162" s="3">
        <v>0</v>
      </c>
      <c r="AL162" s="3">
        <v>45732</v>
      </c>
      <c r="AM162" s="3">
        <v>45739</v>
      </c>
      <c r="AN162" s="3">
        <v>45740</v>
      </c>
      <c r="AO162" s="3">
        <v>45740</v>
      </c>
      <c r="AP162" s="3">
        <v>45736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1233.4578666666669</v>
      </c>
    </row>
    <row r="163" spans="1:56" ht="28.5" customHeight="1" x14ac:dyDescent="0.45">
      <c r="A163" s="3">
        <v>45731</v>
      </c>
      <c r="B163" s="14" t="s">
        <v>138</v>
      </c>
      <c r="C163" s="9" t="s">
        <v>86</v>
      </c>
      <c r="D163" s="13" t="s">
        <v>622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234</v>
      </c>
      <c r="T163" s="12">
        <v>45741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245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45721</v>
      </c>
      <c r="B164" s="14" t="s">
        <v>520</v>
      </c>
      <c r="C164" s="9" t="s">
        <v>73</v>
      </c>
      <c r="D164" s="13" t="s">
        <v>233</v>
      </c>
      <c r="E164" s="9">
        <v>20</v>
      </c>
      <c r="F164" s="9">
        <v>32</v>
      </c>
      <c r="G164" s="9" t="s">
        <v>60</v>
      </c>
      <c r="H164" s="9">
        <v>0</v>
      </c>
      <c r="I164" s="9">
        <v>72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157</v>
      </c>
      <c r="T164" s="12">
        <v>45743</v>
      </c>
      <c r="U164" s="11">
        <v>10000</v>
      </c>
      <c r="V164" s="10">
        <v>0</v>
      </c>
      <c r="W164" s="10">
        <v>10000</v>
      </c>
      <c r="X164" s="10">
        <v>10509</v>
      </c>
      <c r="Y164" s="10">
        <v>0</v>
      </c>
      <c r="Z164" s="9" t="s">
        <v>82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8.5" customHeight="1" x14ac:dyDescent="0.45">
      <c r="A165" s="3">
        <v>45714</v>
      </c>
      <c r="B165" s="14" t="s">
        <v>468</v>
      </c>
      <c r="C165" s="9" t="s">
        <v>86</v>
      </c>
      <c r="D165" s="13" t="s">
        <v>386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334</v>
      </c>
      <c r="T165" s="12">
        <v>45743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82</v>
      </c>
      <c r="AA165" s="8">
        <v>53784.500000000007</v>
      </c>
      <c r="AB165" s="8">
        <v>0</v>
      </c>
      <c r="AC165" s="8">
        <v>53784.500000000007</v>
      </c>
      <c r="AD165" s="8">
        <v>0</v>
      </c>
      <c r="AE165" s="8">
        <v>0</v>
      </c>
      <c r="AF165" s="8" t="s">
        <v>439</v>
      </c>
      <c r="AG165" s="1" t="s">
        <v>123</v>
      </c>
      <c r="AH165" s="1" t="s">
        <v>74</v>
      </c>
      <c r="AI165" s="1">
        <v>2</v>
      </c>
      <c r="AJ165" s="3">
        <v>45743</v>
      </c>
      <c r="AK165" s="3">
        <v>0</v>
      </c>
      <c r="AL165" s="3">
        <v>45734</v>
      </c>
      <c r="AM165" s="3">
        <v>45741</v>
      </c>
      <c r="AN165" s="3">
        <v>45742</v>
      </c>
      <c r="AO165" s="3">
        <v>45742</v>
      </c>
      <c r="AP165" s="3">
        <v>45738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4111.5262222222227</v>
      </c>
    </row>
    <row r="166" spans="1:56" ht="28.5" customHeight="1" x14ac:dyDescent="0.45">
      <c r="A166" s="3">
        <v>45721</v>
      </c>
      <c r="B166" s="14" t="s">
        <v>529</v>
      </c>
      <c r="C166" s="9" t="s">
        <v>152</v>
      </c>
      <c r="D166" s="13" t="s">
        <v>296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45743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10477.5</v>
      </c>
      <c r="AB166" s="8">
        <v>0</v>
      </c>
      <c r="AC166" s="8">
        <v>10477.5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>
        <v>45743</v>
      </c>
      <c r="AK166" s="3">
        <v>0</v>
      </c>
      <c r="AL166" s="3">
        <v>45734</v>
      </c>
      <c r="AM166" s="3">
        <v>45741</v>
      </c>
      <c r="AN166" s="3">
        <v>45742</v>
      </c>
      <c r="AO166" s="3">
        <v>45742</v>
      </c>
      <c r="AP166" s="3">
        <v>45738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800.9466666666666</v>
      </c>
    </row>
    <row r="167" spans="1:56" ht="28.5" customHeight="1" x14ac:dyDescent="0.45">
      <c r="A167" s="3">
        <v>45724</v>
      </c>
      <c r="B167" s="14" t="s">
        <v>598</v>
      </c>
      <c r="C167" s="9" t="s">
        <v>86</v>
      </c>
      <c r="D167" s="13" t="s">
        <v>327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45744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82</v>
      </c>
      <c r="AA167" s="8">
        <v>21513.800000000003</v>
      </c>
      <c r="AB167" s="8">
        <v>0</v>
      </c>
      <c r="AC167" s="8">
        <v>21513.800000000003</v>
      </c>
      <c r="AD167" s="8">
        <v>0</v>
      </c>
      <c r="AE167" s="8">
        <v>0</v>
      </c>
      <c r="AF167" s="8" t="s">
        <v>443</v>
      </c>
      <c r="AG167" s="1" t="s">
        <v>123</v>
      </c>
      <c r="AH167" s="1" t="s">
        <v>74</v>
      </c>
      <c r="AI167" s="1">
        <v>2</v>
      </c>
      <c r="AJ167" s="3">
        <v>45744</v>
      </c>
      <c r="AK167" s="3">
        <v>0</v>
      </c>
      <c r="AL167" s="3">
        <v>45735</v>
      </c>
      <c r="AM167" s="3">
        <v>45742</v>
      </c>
      <c r="AN167" s="3">
        <v>45743</v>
      </c>
      <c r="AO167" s="3">
        <v>45743</v>
      </c>
      <c r="AP167" s="3">
        <v>45739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1644.610488888889</v>
      </c>
    </row>
    <row r="168" spans="1:56" ht="28.5" customHeight="1" x14ac:dyDescent="0.45">
      <c r="A168" s="3">
        <v>45720</v>
      </c>
      <c r="B168" s="14" t="s">
        <v>515</v>
      </c>
      <c r="C168" s="9" t="s">
        <v>86</v>
      </c>
      <c r="D168" s="13" t="s">
        <v>410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234</v>
      </c>
      <c r="T168" s="12">
        <v>45744</v>
      </c>
      <c r="U168" s="11">
        <v>25000</v>
      </c>
      <c r="V168" s="10">
        <v>0</v>
      </c>
      <c r="W168" s="10">
        <v>25000</v>
      </c>
      <c r="X168" s="10">
        <v>0</v>
      </c>
      <c r="Y168" s="10">
        <v>26250</v>
      </c>
      <c r="Z168" s="9" t="s">
        <v>82</v>
      </c>
      <c r="AA168" s="8">
        <v>26892.250000000004</v>
      </c>
      <c r="AB168" s="8">
        <v>0</v>
      </c>
      <c r="AC168" s="8">
        <v>26892.250000000004</v>
      </c>
      <c r="AD168" s="8">
        <v>0</v>
      </c>
      <c r="AE168" s="8">
        <v>0</v>
      </c>
      <c r="AF168" s="8" t="s">
        <v>439</v>
      </c>
      <c r="AG168" s="1" t="s">
        <v>123</v>
      </c>
      <c r="AH168" s="1" t="s">
        <v>74</v>
      </c>
      <c r="AI168" s="1">
        <v>2</v>
      </c>
      <c r="AJ168" s="3">
        <v>45744</v>
      </c>
      <c r="AK168" s="3">
        <v>0</v>
      </c>
      <c r="AL168" s="3">
        <v>45735</v>
      </c>
      <c r="AM168" s="3">
        <v>45742</v>
      </c>
      <c r="AN168" s="3">
        <v>45743</v>
      </c>
      <c r="AO168" s="3">
        <v>45743</v>
      </c>
      <c r="AP168" s="3">
        <v>45739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2055.7631111111114</v>
      </c>
    </row>
    <row r="169" spans="1:56" ht="28.5" customHeight="1" x14ac:dyDescent="0.45">
      <c r="A169" s="3">
        <v>45721</v>
      </c>
      <c r="B169" s="14" t="s">
        <v>530</v>
      </c>
      <c r="C169" s="9" t="s">
        <v>152</v>
      </c>
      <c r="D169" s="13" t="s">
        <v>292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45744</v>
      </c>
      <c r="U169" s="11">
        <v>20000</v>
      </c>
      <c r="V169" s="10">
        <v>0</v>
      </c>
      <c r="W169" s="10">
        <v>20000</v>
      </c>
      <c r="X169" s="10">
        <v>12708</v>
      </c>
      <c r="Y169" s="10">
        <v>7656.6</v>
      </c>
      <c r="Z169" s="9" t="s">
        <v>82</v>
      </c>
      <c r="AA169" s="8">
        <v>8022.2026500000011</v>
      </c>
      <c r="AB169" s="8">
        <v>0</v>
      </c>
      <c r="AC169" s="8">
        <v>8022.2026500000011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45744</v>
      </c>
      <c r="AK169" s="3">
        <v>0</v>
      </c>
      <c r="AL169" s="3">
        <v>45735</v>
      </c>
      <c r="AM169" s="3">
        <v>45742</v>
      </c>
      <c r="AN169" s="3">
        <v>45743</v>
      </c>
      <c r="AO169" s="3">
        <v>45743</v>
      </c>
      <c r="AP169" s="3">
        <v>45739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613.2528248000001</v>
      </c>
    </row>
    <row r="170" spans="1:56" ht="28.5" customHeight="1" x14ac:dyDescent="0.45">
      <c r="A170" s="3">
        <v>45721</v>
      </c>
      <c r="B170" s="14" t="s">
        <v>531</v>
      </c>
      <c r="C170" s="9" t="s">
        <v>152</v>
      </c>
      <c r="D170" s="13" t="s">
        <v>500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45744</v>
      </c>
      <c r="U170" s="11">
        <v>10503</v>
      </c>
      <c r="V170" s="10">
        <v>0</v>
      </c>
      <c r="W170" s="10">
        <v>10503</v>
      </c>
      <c r="X170" s="10">
        <v>0</v>
      </c>
      <c r="Y170" s="10">
        <v>11028.15</v>
      </c>
      <c r="Z170" s="9" t="s">
        <v>82</v>
      </c>
      <c r="AA170" s="8">
        <v>11004.518250000001</v>
      </c>
      <c r="AB170" s="8">
        <v>0</v>
      </c>
      <c r="AC170" s="8">
        <v>11004.518250000001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45744</v>
      </c>
      <c r="AK170" s="3">
        <v>0</v>
      </c>
      <c r="AL170" s="3">
        <v>45735</v>
      </c>
      <c r="AM170" s="3">
        <v>45742</v>
      </c>
      <c r="AN170" s="3">
        <v>45743</v>
      </c>
      <c r="AO170" s="3">
        <v>45743</v>
      </c>
      <c r="AP170" s="3">
        <v>45739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841.23428400000012</v>
      </c>
    </row>
    <row r="171" spans="1:56" ht="28.5" customHeight="1" x14ac:dyDescent="0.45">
      <c r="A171" s="3">
        <v>45724</v>
      </c>
      <c r="B171" s="14" t="s">
        <v>599</v>
      </c>
      <c r="C171" s="9" t="s">
        <v>86</v>
      </c>
      <c r="D171" s="13" t="s">
        <v>535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45744</v>
      </c>
      <c r="U171" s="11">
        <v>7000</v>
      </c>
      <c r="V171" s="10">
        <v>0</v>
      </c>
      <c r="W171" s="10">
        <v>7000</v>
      </c>
      <c r="X171" s="10">
        <v>0</v>
      </c>
      <c r="Y171" s="10">
        <v>7350</v>
      </c>
      <c r="Z171" s="9" t="s">
        <v>82</v>
      </c>
      <c r="AA171" s="8">
        <v>7529.8300000000008</v>
      </c>
      <c r="AB171" s="8">
        <v>0</v>
      </c>
      <c r="AC171" s="8">
        <v>7529.8300000000008</v>
      </c>
      <c r="AD171" s="8">
        <v>0</v>
      </c>
      <c r="AE171" s="8">
        <v>0</v>
      </c>
      <c r="AF171" s="8" t="s">
        <v>443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575.61367111111122</v>
      </c>
    </row>
    <row r="172" spans="1:56" ht="28.5" customHeight="1" x14ac:dyDescent="0.45">
      <c r="A172" s="3">
        <v>45724</v>
      </c>
      <c r="B172" s="14" t="s">
        <v>599</v>
      </c>
      <c r="C172" s="9" t="s">
        <v>86</v>
      </c>
      <c r="D172" s="13" t="s">
        <v>536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45744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82</v>
      </c>
      <c r="AA172" s="8">
        <v>32270.700000000004</v>
      </c>
      <c r="AB172" s="8">
        <v>0</v>
      </c>
      <c r="AC172" s="8">
        <v>32270.700000000004</v>
      </c>
      <c r="AD172" s="8">
        <v>0</v>
      </c>
      <c r="AE172" s="8">
        <v>0</v>
      </c>
      <c r="AF172" s="8" t="s">
        <v>443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2466.9157333333337</v>
      </c>
    </row>
    <row r="173" spans="1:56" ht="28.5" customHeight="1" x14ac:dyDescent="0.45">
      <c r="A173" s="3">
        <v>45721</v>
      </c>
      <c r="B173" s="14" t="s">
        <v>531</v>
      </c>
      <c r="C173" s="9" t="s">
        <v>152</v>
      </c>
      <c r="D173" s="13" t="s">
        <v>500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10477.5</v>
      </c>
      <c r="AB173" s="8">
        <v>0</v>
      </c>
      <c r="AC173" s="8">
        <v>10477.5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800.9466666666666</v>
      </c>
    </row>
    <row r="174" spans="1:56" ht="28.5" customHeight="1" x14ac:dyDescent="0.45">
      <c r="A174" s="3">
        <v>45724</v>
      </c>
      <c r="B174" s="14" t="s">
        <v>600</v>
      </c>
      <c r="C174" s="9" t="s">
        <v>86</v>
      </c>
      <c r="D174" s="13" t="s">
        <v>537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45747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82</v>
      </c>
      <c r="AA174" s="8">
        <v>21513.800000000003</v>
      </c>
      <c r="AB174" s="8">
        <v>0</v>
      </c>
      <c r="AC174" s="8">
        <v>21513.800000000003</v>
      </c>
      <c r="AD174" s="8">
        <v>0</v>
      </c>
      <c r="AE174" s="8">
        <v>0</v>
      </c>
      <c r="AF174" s="8" t="s">
        <v>443</v>
      </c>
      <c r="AG174" s="1" t="s">
        <v>123</v>
      </c>
      <c r="AH174" s="1" t="s">
        <v>74</v>
      </c>
      <c r="AI174" s="1">
        <v>2</v>
      </c>
      <c r="AJ174" s="3">
        <v>45747</v>
      </c>
      <c r="AK174" s="3">
        <v>0</v>
      </c>
      <c r="AL174" s="3">
        <v>45738</v>
      </c>
      <c r="AM174" s="3">
        <v>45745</v>
      </c>
      <c r="AN174" s="3">
        <v>45746</v>
      </c>
      <c r="AO174" s="3">
        <v>45746</v>
      </c>
      <c r="AP174" s="3">
        <v>45742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1644.610488888889</v>
      </c>
    </row>
    <row r="175" spans="1:56" ht="28.5" customHeight="1" x14ac:dyDescent="0.45">
      <c r="A175" s="3">
        <v>45724</v>
      </c>
      <c r="B175" s="14" t="s">
        <v>600</v>
      </c>
      <c r="C175" s="9" t="s">
        <v>86</v>
      </c>
      <c r="D175" s="13" t="s">
        <v>271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45747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443</v>
      </c>
      <c r="AG175" s="1" t="s">
        <v>123</v>
      </c>
      <c r="AH175" s="1" t="s">
        <v>74</v>
      </c>
      <c r="AI175" s="1">
        <v>2</v>
      </c>
      <c r="AJ175" s="3">
        <v>45747</v>
      </c>
      <c r="AK175" s="3">
        <v>0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45724</v>
      </c>
      <c r="B176" s="14" t="s">
        <v>600</v>
      </c>
      <c r="C176" s="9" t="s">
        <v>86</v>
      </c>
      <c r="D176" s="13" t="s">
        <v>538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45747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443</v>
      </c>
      <c r="AG176" s="1" t="s">
        <v>123</v>
      </c>
      <c r="AH176" s="1" t="s">
        <v>74</v>
      </c>
      <c r="AI176" s="1">
        <v>2</v>
      </c>
      <c r="AJ176" s="3">
        <v>45747</v>
      </c>
      <c r="AK176" s="3">
        <v>0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45724</v>
      </c>
      <c r="B177" s="14" t="s">
        <v>601</v>
      </c>
      <c r="C177" s="9" t="s">
        <v>86</v>
      </c>
      <c r="D177" s="13" t="s">
        <v>270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234</v>
      </c>
      <c r="T177" s="12">
        <v>45747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443</v>
      </c>
      <c r="AG177" s="1" t="s">
        <v>123</v>
      </c>
      <c r="AH177" s="1" t="s">
        <v>74</v>
      </c>
      <c r="AI177" s="1">
        <v>2</v>
      </c>
      <c r="AJ177" s="3">
        <v>45747</v>
      </c>
      <c r="AK177" s="3">
        <v>0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45722</v>
      </c>
      <c r="B178" s="14" t="s">
        <v>539</v>
      </c>
      <c r="C178" s="9" t="s">
        <v>86</v>
      </c>
      <c r="D178" s="13" t="s">
        <v>326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45747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82</v>
      </c>
      <c r="AA178" s="8">
        <v>32270.700000000004</v>
      </c>
      <c r="AB178" s="8">
        <v>0</v>
      </c>
      <c r="AC178" s="8">
        <v>32270.700000000004</v>
      </c>
      <c r="AD178" s="8">
        <v>0</v>
      </c>
      <c r="AE178" s="8">
        <v>0</v>
      </c>
      <c r="AF178" s="8" t="s">
        <v>443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2466.9157333333337</v>
      </c>
    </row>
    <row r="179" spans="1:56" ht="28.5" customHeight="1" x14ac:dyDescent="0.45">
      <c r="A179" s="3">
        <v>45723</v>
      </c>
      <c r="B179" s="14" t="s">
        <v>561</v>
      </c>
      <c r="C179" s="9" t="s">
        <v>86</v>
      </c>
      <c r="D179" s="13" t="s">
        <v>442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45747</v>
      </c>
      <c r="U179" s="11">
        <v>40000</v>
      </c>
      <c r="V179" s="10">
        <v>0</v>
      </c>
      <c r="W179" s="10">
        <v>40000</v>
      </c>
      <c r="X179" s="10">
        <v>0</v>
      </c>
      <c r="Y179" s="10">
        <v>42000</v>
      </c>
      <c r="Z179" s="9" t="s">
        <v>82</v>
      </c>
      <c r="AA179" s="8">
        <v>43027.600000000006</v>
      </c>
      <c r="AB179" s="8">
        <v>0</v>
      </c>
      <c r="AC179" s="8">
        <v>43027.600000000006</v>
      </c>
      <c r="AD179" s="8">
        <v>0</v>
      </c>
      <c r="AE179" s="8">
        <v>0</v>
      </c>
      <c r="AF179" s="8" t="s">
        <v>443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3289.220977777778</v>
      </c>
    </row>
    <row r="180" spans="1:56" ht="28.5" customHeight="1" x14ac:dyDescent="0.45">
      <c r="A180" s="3">
        <v>45724</v>
      </c>
      <c r="B180" s="14" t="s">
        <v>602</v>
      </c>
      <c r="C180" s="9" t="s">
        <v>86</v>
      </c>
      <c r="D180" s="13" t="s">
        <v>333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334</v>
      </c>
      <c r="T180" s="12">
        <v>45748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82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0</v>
      </c>
      <c r="AF180" s="8" t="s">
        <v>301</v>
      </c>
      <c r="AG180" s="1" t="s">
        <v>123</v>
      </c>
      <c r="AH180" s="1" t="s">
        <v>74</v>
      </c>
      <c r="AI180" s="1">
        <v>2</v>
      </c>
      <c r="AJ180" s="3">
        <v>45748</v>
      </c>
      <c r="AK180" s="3">
        <v>0</v>
      </c>
      <c r="AL180" s="3">
        <v>45739</v>
      </c>
      <c r="AM180" s="3">
        <v>45746</v>
      </c>
      <c r="AN180" s="3">
        <v>45747</v>
      </c>
      <c r="AO180" s="3">
        <v>45747</v>
      </c>
      <c r="AP180" s="3">
        <v>45743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1644.610488888889</v>
      </c>
    </row>
    <row r="181" spans="1:56" ht="28.5" customHeight="1" x14ac:dyDescent="0.45">
      <c r="A181" s="3">
        <v>45721</v>
      </c>
      <c r="B181" s="14" t="s">
        <v>529</v>
      </c>
      <c r="C181" s="9" t="s">
        <v>152</v>
      </c>
      <c r="D181" s="13" t="s">
        <v>296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45748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10477.5</v>
      </c>
      <c r="AB181" s="8">
        <v>0</v>
      </c>
      <c r="AC181" s="8">
        <v>10477.5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74</v>
      </c>
      <c r="AI181" s="1">
        <v>2</v>
      </c>
      <c r="AJ181" s="3">
        <v>45748</v>
      </c>
      <c r="AK181" s="3">
        <v>0</v>
      </c>
      <c r="AL181" s="3">
        <v>45739</v>
      </c>
      <c r="AM181" s="3">
        <v>45746</v>
      </c>
      <c r="AN181" s="3">
        <v>45747</v>
      </c>
      <c r="AO181" s="3">
        <v>45747</v>
      </c>
      <c r="AP181" s="3">
        <v>45743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800.9466666666666</v>
      </c>
    </row>
    <row r="182" spans="1:56" ht="28.5" customHeight="1" x14ac:dyDescent="0.45">
      <c r="A182" s="3">
        <v>45721</v>
      </c>
      <c r="B182" s="14" t="s">
        <v>530</v>
      </c>
      <c r="C182" s="9" t="s">
        <v>152</v>
      </c>
      <c r="D182" s="13" t="s">
        <v>292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45748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82</v>
      </c>
      <c r="AA182" s="8">
        <v>20955</v>
      </c>
      <c r="AB182" s="8">
        <v>0</v>
      </c>
      <c r="AC182" s="8">
        <v>20955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>
        <v>45748</v>
      </c>
      <c r="AK182" s="3">
        <v>0</v>
      </c>
      <c r="AL182" s="3">
        <v>45739</v>
      </c>
      <c r="AM182" s="3">
        <v>45746</v>
      </c>
      <c r="AN182" s="3">
        <v>45747</v>
      </c>
      <c r="AO182" s="3">
        <v>45747</v>
      </c>
      <c r="AP182" s="3">
        <v>45743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1601.8933333333332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624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45749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245</v>
      </c>
      <c r="AG183" s="1" t="s">
        <v>123</v>
      </c>
      <c r="AH183" s="1" t="s">
        <v>74</v>
      </c>
      <c r="AI183" s="1">
        <v>2</v>
      </c>
      <c r="AJ183" s="3">
        <v>45749</v>
      </c>
      <c r="AK183" s="3">
        <v>0</v>
      </c>
      <c r="AL183" s="3">
        <v>45740</v>
      </c>
      <c r="AM183" s="3">
        <v>45747</v>
      </c>
      <c r="AN183" s="3">
        <v>45748</v>
      </c>
      <c r="AO183" s="3">
        <v>45748</v>
      </c>
      <c r="AP183" s="3">
        <v>45744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45749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245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629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45749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245</v>
      </c>
      <c r="AG185" s="1" t="s">
        <v>123</v>
      </c>
      <c r="AH185" s="1" t="s">
        <v>74</v>
      </c>
      <c r="AI185" s="1">
        <v>2</v>
      </c>
      <c r="AJ185" s="3">
        <v>45749</v>
      </c>
      <c r="AK185" s="3">
        <v>0</v>
      </c>
      <c r="AL185" s="3">
        <v>45740</v>
      </c>
      <c r="AM185" s="3">
        <v>45747</v>
      </c>
      <c r="AN185" s="3">
        <v>45748</v>
      </c>
      <c r="AO185" s="3">
        <v>45748</v>
      </c>
      <c r="AP185" s="3">
        <v>45744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630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234</v>
      </c>
      <c r="T186" s="12">
        <v>45749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245</v>
      </c>
      <c r="AG186" s="1" t="s">
        <v>123</v>
      </c>
      <c r="AH186" s="1" t="s">
        <v>74</v>
      </c>
      <c r="AI186" s="1">
        <v>2</v>
      </c>
      <c r="AJ186" s="3">
        <v>45749</v>
      </c>
      <c r="AK186" s="3">
        <v>0</v>
      </c>
      <c r="AL186" s="3">
        <v>45740</v>
      </c>
      <c r="AM186" s="3">
        <v>45747</v>
      </c>
      <c r="AN186" s="3">
        <v>45748</v>
      </c>
      <c r="AO186" s="3">
        <v>45748</v>
      </c>
      <c r="AP186" s="3">
        <v>45744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602</v>
      </c>
      <c r="C187" s="9" t="s">
        <v>86</v>
      </c>
      <c r="D187" s="13" t="s">
        <v>536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334</v>
      </c>
      <c r="T187" s="12">
        <v>45750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301</v>
      </c>
      <c r="AG187" s="1" t="s">
        <v>123</v>
      </c>
      <c r="AH187" s="1" t="s">
        <v>74</v>
      </c>
      <c r="AI187" s="1">
        <v>2</v>
      </c>
      <c r="AJ187" s="3">
        <v>45750</v>
      </c>
      <c r="AK187" s="3">
        <v>0</v>
      </c>
      <c r="AL187" s="3">
        <v>45741</v>
      </c>
      <c r="AM187" s="3">
        <v>45748</v>
      </c>
      <c r="AN187" s="3">
        <v>45749</v>
      </c>
      <c r="AO187" s="3">
        <v>45749</v>
      </c>
      <c r="AP187" s="3">
        <v>45745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45722</v>
      </c>
      <c r="B188" s="14" t="s">
        <v>540</v>
      </c>
      <c r="C188" s="9" t="s">
        <v>86</v>
      </c>
      <c r="D188" s="13" t="s">
        <v>326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45750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82</v>
      </c>
      <c r="AA188" s="8">
        <v>43027.600000000006</v>
      </c>
      <c r="AB188" s="8">
        <v>0</v>
      </c>
      <c r="AC188" s="8">
        <v>43027.600000000006</v>
      </c>
      <c r="AD188" s="8">
        <v>0</v>
      </c>
      <c r="AE188" s="8">
        <v>0</v>
      </c>
      <c r="AF188" s="8" t="s">
        <v>443</v>
      </c>
      <c r="AG188" s="1" t="s">
        <v>123</v>
      </c>
      <c r="AH188" s="1" t="s">
        <v>74</v>
      </c>
      <c r="AI188" s="1">
        <v>2</v>
      </c>
      <c r="AJ188" s="3">
        <v>45750</v>
      </c>
      <c r="AK188" s="3">
        <v>0</v>
      </c>
      <c r="AL188" s="3">
        <v>45741</v>
      </c>
      <c r="AM188" s="3">
        <v>45748</v>
      </c>
      <c r="AN188" s="3">
        <v>45749</v>
      </c>
      <c r="AO188" s="3">
        <v>45749</v>
      </c>
      <c r="AP188" s="3">
        <v>45745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3289.220977777778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626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45751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245</v>
      </c>
      <c r="AG189" s="1" t="s">
        <v>123</v>
      </c>
      <c r="AH189" s="1" t="s">
        <v>74</v>
      </c>
      <c r="AI189" s="1">
        <v>2</v>
      </c>
      <c r="AJ189" s="3">
        <v>45751</v>
      </c>
      <c r="AK189" s="3">
        <v>0</v>
      </c>
      <c r="AL189" s="3">
        <v>45742</v>
      </c>
      <c r="AM189" s="3">
        <v>45749</v>
      </c>
      <c r="AN189" s="3">
        <v>45750</v>
      </c>
      <c r="AO189" s="3">
        <v>45750</v>
      </c>
      <c r="AP189" s="3">
        <v>45746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632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45751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82</v>
      </c>
      <c r="AA190" s="8">
        <v>16135.350000000002</v>
      </c>
      <c r="AB190" s="8">
        <v>0</v>
      </c>
      <c r="AC190" s="8">
        <v>16135.350000000002</v>
      </c>
      <c r="AD190" s="8">
        <v>0</v>
      </c>
      <c r="AE190" s="8">
        <v>0</v>
      </c>
      <c r="AF190" s="8" t="s">
        <v>245</v>
      </c>
      <c r="AG190" s="1" t="s">
        <v>123</v>
      </c>
      <c r="AH190" s="1" t="s">
        <v>74</v>
      </c>
      <c r="AI190" s="1">
        <v>2</v>
      </c>
      <c r="AJ190" s="3">
        <v>45751</v>
      </c>
      <c r="AK190" s="3">
        <v>0</v>
      </c>
      <c r="AL190" s="3">
        <v>45742</v>
      </c>
      <c r="AM190" s="3">
        <v>45749</v>
      </c>
      <c r="AN190" s="3">
        <v>45750</v>
      </c>
      <c r="AO190" s="3">
        <v>45750</v>
      </c>
      <c r="AP190" s="3">
        <v>45746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1233.4578666666669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634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45751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245</v>
      </c>
      <c r="AG191" s="1" t="s">
        <v>123</v>
      </c>
      <c r="AH191" s="1" t="s">
        <v>74</v>
      </c>
      <c r="AI191" s="1">
        <v>2</v>
      </c>
      <c r="AJ191" s="3">
        <v>45751</v>
      </c>
      <c r="AK191" s="3">
        <v>0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45724</v>
      </c>
      <c r="B192" s="14" t="s">
        <v>603</v>
      </c>
      <c r="C192" s="9" t="s">
        <v>86</v>
      </c>
      <c r="D192" s="13" t="s">
        <v>472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45751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443</v>
      </c>
      <c r="AG192" s="1" t="s">
        <v>123</v>
      </c>
      <c r="AH192" s="1" t="s">
        <v>74</v>
      </c>
      <c r="AI192" s="1">
        <v>2</v>
      </c>
      <c r="AJ192" s="3">
        <v>45751</v>
      </c>
      <c r="AK192" s="3">
        <v>0</v>
      </c>
      <c r="AL192" s="3">
        <v>45742</v>
      </c>
      <c r="AM192" s="3">
        <v>45749</v>
      </c>
      <c r="AN192" s="3">
        <v>45750</v>
      </c>
      <c r="AO192" s="3">
        <v>45750</v>
      </c>
      <c r="AP192" s="3">
        <v>45746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45724</v>
      </c>
      <c r="B193" s="14" t="s">
        <v>603</v>
      </c>
      <c r="C193" s="9" t="s">
        <v>86</v>
      </c>
      <c r="D193" s="13" t="s">
        <v>541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45751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443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45721</v>
      </c>
      <c r="B194" s="14" t="s">
        <v>529</v>
      </c>
      <c r="C194" s="9" t="s">
        <v>152</v>
      </c>
      <c r="D194" s="13" t="s">
        <v>296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45752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45752</v>
      </c>
      <c r="AK194" s="3">
        <v>0</v>
      </c>
      <c r="AL194" s="3">
        <v>45743</v>
      </c>
      <c r="AM194" s="3">
        <v>45750</v>
      </c>
      <c r="AN194" s="3">
        <v>45751</v>
      </c>
      <c r="AO194" s="3">
        <v>45751</v>
      </c>
      <c r="AP194" s="3">
        <v>45747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800.9466666666666</v>
      </c>
    </row>
    <row r="195" spans="1:56" ht="28.5" customHeight="1" x14ac:dyDescent="0.45">
      <c r="A195" s="3">
        <v>45721</v>
      </c>
      <c r="B195" s="14" t="s">
        <v>530</v>
      </c>
      <c r="C195" s="9" t="s">
        <v>152</v>
      </c>
      <c r="D195" s="13" t="s">
        <v>292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45752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45752</v>
      </c>
      <c r="AK195" s="3">
        <v>0</v>
      </c>
      <c r="AL195" s="3">
        <v>45743</v>
      </c>
      <c r="AM195" s="3">
        <v>45750</v>
      </c>
      <c r="AN195" s="3">
        <v>45751</v>
      </c>
      <c r="AO195" s="3">
        <v>45751</v>
      </c>
      <c r="AP195" s="3">
        <v>45747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45722</v>
      </c>
      <c r="B196" s="14" t="s">
        <v>542</v>
      </c>
      <c r="C196" s="9" t="s">
        <v>86</v>
      </c>
      <c r="D196" s="13" t="s">
        <v>521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45754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443</v>
      </c>
      <c r="AG196" s="1" t="s">
        <v>123</v>
      </c>
      <c r="AH196" s="1" t="s">
        <v>74</v>
      </c>
      <c r="AI196" s="1">
        <v>2</v>
      </c>
      <c r="AJ196" s="3">
        <v>45754</v>
      </c>
      <c r="AK196" s="3">
        <v>0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45724</v>
      </c>
      <c r="B197" s="14" t="s">
        <v>604</v>
      </c>
      <c r="C197" s="9" t="s">
        <v>86</v>
      </c>
      <c r="D197" s="13" t="s">
        <v>333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334</v>
      </c>
      <c r="T197" s="12">
        <v>45755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301</v>
      </c>
      <c r="AG197" s="1" t="s">
        <v>123</v>
      </c>
      <c r="AH197" s="1" t="s">
        <v>74</v>
      </c>
      <c r="AI197" s="1">
        <v>2</v>
      </c>
      <c r="AJ197" s="3">
        <v>45755</v>
      </c>
      <c r="AK197" s="3">
        <v>0</v>
      </c>
      <c r="AL197" s="3">
        <v>45746</v>
      </c>
      <c r="AM197" s="3">
        <v>45753</v>
      </c>
      <c r="AN197" s="3">
        <v>45754</v>
      </c>
      <c r="AO197" s="3">
        <v>45754</v>
      </c>
      <c r="AP197" s="3">
        <v>45750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1644.610488888889</v>
      </c>
    </row>
    <row r="198" spans="1:56" ht="28.5" customHeight="1" x14ac:dyDescent="0.45">
      <c r="A198" s="3">
        <v>45724</v>
      </c>
      <c r="B198" s="14" t="s">
        <v>604</v>
      </c>
      <c r="C198" s="9" t="s">
        <v>86</v>
      </c>
      <c r="D198" s="13" t="s">
        <v>411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334</v>
      </c>
      <c r="T198" s="12">
        <v>45756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301</v>
      </c>
      <c r="AG198" s="1" t="s">
        <v>123</v>
      </c>
      <c r="AH198" s="1" t="s">
        <v>74</v>
      </c>
      <c r="AI198" s="1">
        <v>2</v>
      </c>
      <c r="AJ198" s="3">
        <v>45756</v>
      </c>
      <c r="AK198" s="3">
        <v>0</v>
      </c>
      <c r="AL198" s="3">
        <v>45747</v>
      </c>
      <c r="AM198" s="3">
        <v>45754</v>
      </c>
      <c r="AN198" s="3">
        <v>45755</v>
      </c>
      <c r="AO198" s="3">
        <v>45755</v>
      </c>
      <c r="AP198" s="3">
        <v>45751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45731</v>
      </c>
      <c r="B199" s="14" t="s">
        <v>138</v>
      </c>
      <c r="C199" s="9" t="s">
        <v>86</v>
      </c>
      <c r="D199" s="13" t="s">
        <v>631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45757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245</v>
      </c>
      <c r="AG199" s="1" t="s">
        <v>123</v>
      </c>
      <c r="AH199" s="1" t="s">
        <v>74</v>
      </c>
      <c r="AI199" s="1">
        <v>2</v>
      </c>
      <c r="AJ199" s="3">
        <v>45757</v>
      </c>
      <c r="AK199" s="3">
        <v>0</v>
      </c>
      <c r="AL199" s="3">
        <v>45748</v>
      </c>
      <c r="AM199" s="3">
        <v>45755</v>
      </c>
      <c r="AN199" s="3">
        <v>45756</v>
      </c>
      <c r="AO199" s="3">
        <v>45756</v>
      </c>
      <c r="AP199" s="3">
        <v>45752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605</v>
      </c>
      <c r="C200" s="9" t="s">
        <v>86</v>
      </c>
      <c r="D200" s="13" t="s">
        <v>536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45757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82</v>
      </c>
      <c r="AA200" s="8">
        <v>32270.700000000004</v>
      </c>
      <c r="AB200" s="8">
        <v>0</v>
      </c>
      <c r="AC200" s="8">
        <v>32270.700000000004</v>
      </c>
      <c r="AD200" s="8">
        <v>0</v>
      </c>
      <c r="AE200" s="8">
        <v>0</v>
      </c>
      <c r="AF200" s="8" t="s">
        <v>443</v>
      </c>
      <c r="AG200" s="1" t="s">
        <v>123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2466.9157333333337</v>
      </c>
    </row>
    <row r="201" spans="1:56" ht="28.5" customHeight="1" x14ac:dyDescent="0.45">
      <c r="A201" s="3">
        <v>45722</v>
      </c>
      <c r="B201" s="14" t="s">
        <v>543</v>
      </c>
      <c r="C201" s="9" t="s">
        <v>86</v>
      </c>
      <c r="D201" s="13" t="s">
        <v>326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234</v>
      </c>
      <c r="T201" s="12">
        <v>45757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32270.700000000004</v>
      </c>
      <c r="AB201" s="8">
        <v>0</v>
      </c>
      <c r="AC201" s="8">
        <v>32270.700000000004</v>
      </c>
      <c r="AD201" s="8">
        <v>0</v>
      </c>
      <c r="AE201" s="8">
        <v>0</v>
      </c>
      <c r="AF201" s="8" t="s">
        <v>443</v>
      </c>
      <c r="AG201" s="1" t="s">
        <v>123</v>
      </c>
      <c r="AH201" s="1" t="s">
        <v>74</v>
      </c>
      <c r="AI201" s="1">
        <v>2</v>
      </c>
      <c r="AJ201" s="3">
        <v>45757</v>
      </c>
      <c r="AK201" s="3">
        <v>0</v>
      </c>
      <c r="AL201" s="3">
        <v>45748</v>
      </c>
      <c r="AM201" s="3">
        <v>45755</v>
      </c>
      <c r="AN201" s="3">
        <v>45756</v>
      </c>
      <c r="AO201" s="3">
        <v>45756</v>
      </c>
      <c r="AP201" s="3">
        <v>45752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2466.9157333333337</v>
      </c>
    </row>
    <row r="202" spans="1:56" ht="28.5" customHeight="1" x14ac:dyDescent="0.45">
      <c r="A202" s="3">
        <v>45723</v>
      </c>
      <c r="B202" s="14" t="s">
        <v>562</v>
      </c>
      <c r="C202" s="9" t="s">
        <v>86</v>
      </c>
      <c r="D202" s="13" t="s">
        <v>442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45757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82</v>
      </c>
      <c r="AA202" s="8">
        <v>43027.600000000006</v>
      </c>
      <c r="AB202" s="8">
        <v>0</v>
      </c>
      <c r="AC202" s="8">
        <v>43027.600000000006</v>
      </c>
      <c r="AD202" s="8">
        <v>0</v>
      </c>
      <c r="AE202" s="8">
        <v>0</v>
      </c>
      <c r="AF202" s="8" t="s">
        <v>443</v>
      </c>
      <c r="AG202" s="1" t="s">
        <v>123</v>
      </c>
      <c r="AH202" s="1" t="s">
        <v>74</v>
      </c>
      <c r="AI202" s="1">
        <v>2</v>
      </c>
      <c r="AJ202" s="3">
        <v>45757</v>
      </c>
      <c r="AK202" s="3">
        <v>0</v>
      </c>
      <c r="AL202" s="3">
        <v>45748</v>
      </c>
      <c r="AM202" s="3">
        <v>45755</v>
      </c>
      <c r="AN202" s="3">
        <v>45756</v>
      </c>
      <c r="AO202" s="3">
        <v>45756</v>
      </c>
      <c r="AP202" s="3">
        <v>45752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3289.220977777778</v>
      </c>
    </row>
    <row r="203" spans="1:56" ht="28.5" customHeight="1" x14ac:dyDescent="0.45">
      <c r="A203" s="3">
        <v>45724</v>
      </c>
      <c r="B203" s="14" t="s">
        <v>606</v>
      </c>
      <c r="C203" s="9" t="s">
        <v>86</v>
      </c>
      <c r="D203" s="13" t="s">
        <v>333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334</v>
      </c>
      <c r="T203" s="12">
        <v>45765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301</v>
      </c>
      <c r="AG203" s="1" t="s">
        <v>123</v>
      </c>
      <c r="AH203" s="1" t="s">
        <v>74</v>
      </c>
      <c r="AI203" s="1">
        <v>2</v>
      </c>
      <c r="AJ203" s="3">
        <v>45765</v>
      </c>
      <c r="AK203" s="3">
        <v>0</v>
      </c>
      <c r="AL203" s="3">
        <v>45756</v>
      </c>
      <c r="AM203" s="3">
        <v>45763</v>
      </c>
      <c r="AN203" s="3">
        <v>45764</v>
      </c>
      <c r="AO203" s="3">
        <v>45764</v>
      </c>
      <c r="AP203" s="3">
        <v>45760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1644.610488888889</v>
      </c>
    </row>
    <row r="204" spans="1:56" ht="28.5" customHeight="1" x14ac:dyDescent="0.45">
      <c r="A204" s="3">
        <v>45728</v>
      </c>
      <c r="B204" s="14" t="s">
        <v>607</v>
      </c>
      <c r="C204" s="9" t="s">
        <v>86</v>
      </c>
      <c r="D204" s="13" t="s">
        <v>608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234</v>
      </c>
      <c r="T204" s="12">
        <v>45770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245</v>
      </c>
      <c r="AG204" s="1" t="s">
        <v>123</v>
      </c>
      <c r="AH204" s="1" t="s">
        <v>74</v>
      </c>
      <c r="AI204" s="1">
        <v>2</v>
      </c>
      <c r="AJ204" s="3">
        <v>45770</v>
      </c>
      <c r="AK204" s="3">
        <v>0</v>
      </c>
      <c r="AL204" s="3">
        <v>45761</v>
      </c>
      <c r="AM204" s="3">
        <v>45768</v>
      </c>
      <c r="AN204" s="3">
        <v>45769</v>
      </c>
      <c r="AO204" s="3">
        <v>45769</v>
      </c>
      <c r="AP204" s="3">
        <v>45765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138</v>
      </c>
      <c r="C205" s="9" t="s">
        <v>86</v>
      </c>
      <c r="D205" s="13" t="s">
        <v>629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234</v>
      </c>
      <c r="T205" s="12">
        <v>45771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245</v>
      </c>
      <c r="AG205" s="1" t="s">
        <v>123</v>
      </c>
      <c r="AH205" s="1" t="s">
        <v>74</v>
      </c>
      <c r="AI205" s="1">
        <v>2</v>
      </c>
      <c r="AJ205" s="3">
        <v>45771</v>
      </c>
      <c r="AK205" s="3">
        <v>0</v>
      </c>
      <c r="AL205" s="3">
        <v>45762</v>
      </c>
      <c r="AM205" s="3">
        <v>45769</v>
      </c>
      <c r="AN205" s="3">
        <v>45770</v>
      </c>
      <c r="AO205" s="3">
        <v>45770</v>
      </c>
      <c r="AP205" s="3">
        <v>45766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45724</v>
      </c>
      <c r="B206" s="14" t="s">
        <v>611</v>
      </c>
      <c r="C206" s="9" t="s">
        <v>86</v>
      </c>
      <c r="D206" s="13" t="s">
        <v>333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334</v>
      </c>
      <c r="T206" s="12">
        <v>45771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301</v>
      </c>
      <c r="AG206" s="1" t="s">
        <v>123</v>
      </c>
      <c r="AH206" s="1" t="s">
        <v>74</v>
      </c>
      <c r="AI206" s="1">
        <v>2</v>
      </c>
      <c r="AJ206" s="3">
        <v>45771</v>
      </c>
      <c r="AK206" s="3">
        <v>0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45724</v>
      </c>
      <c r="B207" s="14" t="s">
        <v>611</v>
      </c>
      <c r="C207" s="9" t="s">
        <v>86</v>
      </c>
      <c r="D207" s="13" t="s">
        <v>536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334</v>
      </c>
      <c r="T207" s="12">
        <v>45771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301</v>
      </c>
      <c r="AG207" s="1" t="s">
        <v>123</v>
      </c>
      <c r="AH207" s="1" t="s">
        <v>74</v>
      </c>
      <c r="AI207" s="1">
        <v>2</v>
      </c>
      <c r="AJ207" s="3">
        <v>45771</v>
      </c>
      <c r="AK207" s="3">
        <v>0</v>
      </c>
      <c r="AL207" s="3">
        <v>45762</v>
      </c>
      <c r="AM207" s="3">
        <v>45769</v>
      </c>
      <c r="AN207" s="3">
        <v>45770</v>
      </c>
      <c r="AO207" s="3">
        <v>45770</v>
      </c>
      <c r="AP207" s="3">
        <v>45766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822.3052444444445</v>
      </c>
    </row>
    <row r="208" spans="1:56" ht="28.5" customHeight="1" x14ac:dyDescent="0.45">
      <c r="A208" s="3">
        <v>45731</v>
      </c>
      <c r="B208" s="14" t="s">
        <v>138</v>
      </c>
      <c r="C208" s="9" t="s">
        <v>86</v>
      </c>
      <c r="D208" s="13" t="s">
        <v>622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234</v>
      </c>
      <c r="T208" s="12">
        <v>45772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245</v>
      </c>
      <c r="AG208" s="1" t="s">
        <v>123</v>
      </c>
      <c r="AH208" s="1" t="s">
        <v>74</v>
      </c>
      <c r="AI208" s="1">
        <v>2</v>
      </c>
      <c r="AJ208" s="3">
        <v>45772</v>
      </c>
      <c r="AK208" s="3">
        <v>0</v>
      </c>
      <c r="AL208" s="3">
        <v>45763</v>
      </c>
      <c r="AM208" s="3">
        <v>45770</v>
      </c>
      <c r="AN208" s="3">
        <v>45771</v>
      </c>
      <c r="AO208" s="3">
        <v>45771</v>
      </c>
      <c r="AP208" s="3">
        <v>45767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0</v>
      </c>
      <c r="B209" s="14" t="s">
        <v>138</v>
      </c>
      <c r="C209" s="9" t="s">
        <v>86</v>
      </c>
      <c r="D209" s="13" t="s">
        <v>316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45759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317</v>
      </c>
      <c r="AG209" s="1" t="s">
        <v>61</v>
      </c>
      <c r="AH209" s="1" t="s">
        <v>74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45758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0</v>
      </c>
      <c r="B210" s="14" t="s">
        <v>138</v>
      </c>
      <c r="C210" s="9" t="s">
        <v>86</v>
      </c>
      <c r="D210" s="13" t="s">
        <v>319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45764</v>
      </c>
      <c r="U210" s="11">
        <v>14000</v>
      </c>
      <c r="V210" s="10">
        <v>0</v>
      </c>
      <c r="W210" s="10">
        <v>14000</v>
      </c>
      <c r="X210" s="10">
        <v>0</v>
      </c>
      <c r="Y210" s="10">
        <v>14700</v>
      </c>
      <c r="Z210" s="9" t="s">
        <v>82</v>
      </c>
      <c r="AA210" s="8">
        <v>15059.660000000002</v>
      </c>
      <c r="AB210" s="8">
        <v>0</v>
      </c>
      <c r="AC210" s="8">
        <v>15059.660000000002</v>
      </c>
      <c r="AD210" s="8">
        <v>0</v>
      </c>
      <c r="AE210" s="8">
        <v>0</v>
      </c>
      <c r="AF210" s="8" t="s">
        <v>317</v>
      </c>
      <c r="AG210" s="1" t="s">
        <v>61</v>
      </c>
      <c r="AH210" s="1" t="s">
        <v>74</v>
      </c>
      <c r="AI210" s="1">
        <v>2</v>
      </c>
      <c r="AJ210" s="3">
        <v>45764</v>
      </c>
      <c r="AK210" s="3">
        <v>0</v>
      </c>
      <c r="AL210" s="3">
        <v>45755</v>
      </c>
      <c r="AM210" s="3">
        <v>45762</v>
      </c>
      <c r="AN210" s="3">
        <v>45763</v>
      </c>
      <c r="AO210" s="3">
        <v>45763</v>
      </c>
      <c r="AP210" s="3">
        <v>45759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1151.2273422222224</v>
      </c>
    </row>
    <row r="211" spans="1:56" ht="28.5" customHeight="1" x14ac:dyDescent="0.45">
      <c r="A211" s="3">
        <v>0</v>
      </c>
      <c r="B211" s="14" t="s">
        <v>138</v>
      </c>
      <c r="C211" s="9" t="s">
        <v>86</v>
      </c>
      <c r="D211" s="13" t="s">
        <v>656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45757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317</v>
      </c>
      <c r="AG211" s="1" t="s">
        <v>123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 t="s">
        <v>146</v>
      </c>
      <c r="B212" s="14" t="s">
        <v>146</v>
      </c>
      <c r="C212" s="9" t="s">
        <v>86</v>
      </c>
      <c r="D212" s="13" t="s">
        <v>61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45777</v>
      </c>
      <c r="U212" s="11">
        <v>66000</v>
      </c>
      <c r="V212" s="10">
        <v>0</v>
      </c>
      <c r="W212" s="10">
        <v>66000</v>
      </c>
      <c r="X212" s="10">
        <v>0</v>
      </c>
      <c r="Y212" s="10">
        <v>69300</v>
      </c>
      <c r="Z212" s="9" t="s">
        <v>82</v>
      </c>
      <c r="AA212" s="8">
        <v>70995.540000000008</v>
      </c>
      <c r="AB212" s="8">
        <v>0</v>
      </c>
      <c r="AC212" s="8">
        <v>70995.540000000008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45777</v>
      </c>
      <c r="AK212" s="3">
        <v>0</v>
      </c>
      <c r="AL212" s="3">
        <v>45768</v>
      </c>
      <c r="AM212" s="3">
        <v>45775</v>
      </c>
      <c r="AN212" s="3">
        <v>45776</v>
      </c>
      <c r="AO212" s="3">
        <v>45776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5427.2146133333345</v>
      </c>
    </row>
    <row r="213" spans="1:56" ht="28.5" customHeight="1" x14ac:dyDescent="0.45">
      <c r="A213" s="3" t="s">
        <v>146</v>
      </c>
      <c r="B213" s="14" t="s">
        <v>146</v>
      </c>
      <c r="C213" s="9" t="s">
        <v>152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45777</v>
      </c>
      <c r="U213" s="11">
        <v>160000</v>
      </c>
      <c r="V213" s="10">
        <v>0</v>
      </c>
      <c r="W213" s="10">
        <v>160000</v>
      </c>
      <c r="X213" s="10">
        <v>0</v>
      </c>
      <c r="Y213" s="10">
        <v>168000</v>
      </c>
      <c r="Z213" s="9" t="s">
        <v>82</v>
      </c>
      <c r="AA213" s="8">
        <v>167640</v>
      </c>
      <c r="AB213" s="8">
        <v>0</v>
      </c>
      <c r="AC213" s="8">
        <v>167640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12815.146666666666</v>
      </c>
    </row>
    <row r="214" spans="1:56" ht="28.5" customHeight="1" x14ac:dyDescent="0.45">
      <c r="A214" s="3">
        <v>45731</v>
      </c>
      <c r="B214" s="14" t="s">
        <v>138</v>
      </c>
      <c r="C214" s="9" t="s">
        <v>86</v>
      </c>
      <c r="D214" s="13" t="s">
        <v>621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234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245</v>
      </c>
      <c r="AG214" s="1" t="s">
        <v>123</v>
      </c>
      <c r="AH214" s="1" t="s">
        <v>74</v>
      </c>
      <c r="AI214" s="1">
        <v>2</v>
      </c>
      <c r="AJ214" s="3">
        <v>45779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822.3052444444445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626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234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245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632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234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245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627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234</v>
      </c>
      <c r="T217" s="12">
        <v>45780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245</v>
      </c>
      <c r="AG217" s="1" t="s">
        <v>123</v>
      </c>
      <c r="AH217" s="1" t="s">
        <v>74</v>
      </c>
      <c r="AI217" s="1">
        <v>2</v>
      </c>
      <c r="AJ217" s="3">
        <v>45780</v>
      </c>
      <c r="AK217" s="3">
        <v>0</v>
      </c>
      <c r="AL217" s="3">
        <v>45771</v>
      </c>
      <c r="AM217" s="3">
        <v>45778</v>
      </c>
      <c r="AN217" s="3">
        <v>45779</v>
      </c>
      <c r="AO217" s="3">
        <v>45779</v>
      </c>
      <c r="AP217" s="3">
        <v>45775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411.15262222222225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633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234</v>
      </c>
      <c r="T218" s="12">
        <v>45785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245</v>
      </c>
      <c r="AG218" s="1" t="s">
        <v>123</v>
      </c>
      <c r="AH218" s="1" t="s">
        <v>74</v>
      </c>
      <c r="AI218" s="1">
        <v>2</v>
      </c>
      <c r="AJ218" s="3">
        <v>45785</v>
      </c>
      <c r="AK218" s="3">
        <v>0</v>
      </c>
      <c r="AL218" s="3">
        <v>45776</v>
      </c>
      <c r="AM218" s="3">
        <v>45783</v>
      </c>
      <c r="AN218" s="3">
        <v>45784</v>
      </c>
      <c r="AO218" s="3">
        <v>45784</v>
      </c>
      <c r="AP218" s="3">
        <v>45780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625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234</v>
      </c>
      <c r="T219" s="12">
        <v>45790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245</v>
      </c>
      <c r="AG219" s="1" t="s">
        <v>123</v>
      </c>
      <c r="AH219" s="1" t="s">
        <v>74</v>
      </c>
      <c r="AI219" s="1">
        <v>2</v>
      </c>
      <c r="AJ219" s="3">
        <v>45790</v>
      </c>
      <c r="AK219" s="3">
        <v>0</v>
      </c>
      <c r="AL219" s="3">
        <v>45781</v>
      </c>
      <c r="AM219" s="3">
        <v>45788</v>
      </c>
      <c r="AN219" s="3">
        <v>45789</v>
      </c>
      <c r="AO219" s="3">
        <v>45789</v>
      </c>
      <c r="AP219" s="3">
        <v>45785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623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234</v>
      </c>
      <c r="T220" s="12">
        <v>45792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245</v>
      </c>
      <c r="AG220" s="1" t="s">
        <v>122</v>
      </c>
      <c r="AH220" s="1" t="s">
        <v>74</v>
      </c>
      <c r="AI220" s="1">
        <v>2</v>
      </c>
      <c r="AJ220" s="3">
        <v>45792</v>
      </c>
      <c r="AK220" s="3">
        <v>0</v>
      </c>
      <c r="AL220" s="3">
        <v>45783</v>
      </c>
      <c r="AM220" s="3">
        <v>45790</v>
      </c>
      <c r="AN220" s="3">
        <v>45791</v>
      </c>
      <c r="AO220" s="3">
        <v>45791</v>
      </c>
      <c r="AP220" s="3">
        <v>45787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45728</v>
      </c>
      <c r="B221" s="14" t="s">
        <v>609</v>
      </c>
      <c r="C221" s="9" t="s">
        <v>86</v>
      </c>
      <c r="D221" s="13" t="s">
        <v>610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234</v>
      </c>
      <c r="T221" s="12">
        <v>45793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245</v>
      </c>
      <c r="AG221" s="1" t="s">
        <v>122</v>
      </c>
      <c r="AH221" s="1" t="s">
        <v>74</v>
      </c>
      <c r="AI221" s="1">
        <v>2</v>
      </c>
      <c r="AJ221" s="3">
        <v>45793</v>
      </c>
      <c r="AK221" s="3">
        <v>0</v>
      </c>
      <c r="AL221" s="3">
        <v>45784</v>
      </c>
      <c r="AM221" s="3">
        <v>45791</v>
      </c>
      <c r="AN221" s="3">
        <v>45792</v>
      </c>
      <c r="AO221" s="3">
        <v>45792</v>
      </c>
      <c r="AP221" s="3">
        <v>45788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609</v>
      </c>
      <c r="C222" s="9" t="s">
        <v>86</v>
      </c>
      <c r="D222" s="13" t="s">
        <v>252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234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245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37</v>
      </c>
      <c r="G223" s="9">
        <v>0</v>
      </c>
      <c r="H223" s="9">
        <v>0</v>
      </c>
      <c r="I223" s="9">
        <v>80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82</v>
      </c>
      <c r="AA223" s="8">
        <v>1278677.1733999997</v>
      </c>
      <c r="AB223" s="8">
        <v>65538.972500000003</v>
      </c>
      <c r="AC223" s="8">
        <v>1213138.2008999996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45735</v>
      </c>
      <c r="B224" s="14" t="s">
        <v>138</v>
      </c>
      <c r="C224" s="9" t="s">
        <v>196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>
        <v>22</v>
      </c>
      <c r="N224" s="9">
        <v>41</v>
      </c>
      <c r="O224" s="9">
        <v>40</v>
      </c>
      <c r="P224" s="10">
        <v>222.53168396799998</v>
      </c>
      <c r="Q224" s="10">
        <v>0</v>
      </c>
      <c r="R224" s="10">
        <v>222.53168396799998</v>
      </c>
      <c r="S224" s="9" t="s">
        <v>71</v>
      </c>
      <c r="T224" s="12">
        <v>45738</v>
      </c>
      <c r="U224" s="11">
        <v>10000</v>
      </c>
      <c r="V224" s="10">
        <v>0</v>
      </c>
      <c r="W224" s="10">
        <v>10000</v>
      </c>
      <c r="X224" s="10">
        <v>0</v>
      </c>
      <c r="Y224" s="10">
        <v>0</v>
      </c>
      <c r="Z224" s="9" t="s">
        <v>140</v>
      </c>
      <c r="AA224" s="8">
        <v>11036.3</v>
      </c>
      <c r="AB224" s="8">
        <v>11036.3</v>
      </c>
      <c r="AC224" s="8">
        <v>0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3</v>
      </c>
      <c r="AJ224" s="3">
        <v>45738</v>
      </c>
      <c r="AK224" s="3">
        <v>0</v>
      </c>
      <c r="AL224" s="3">
        <v>0</v>
      </c>
      <c r="AM224" s="3">
        <v>0</v>
      </c>
      <c r="AN224" s="3">
        <v>0</v>
      </c>
      <c r="AO224" s="3">
        <v>45735</v>
      </c>
      <c r="AP224" s="3">
        <v>45733</v>
      </c>
      <c r="AQ224" s="3">
        <v>45736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45735</v>
      </c>
      <c r="B225" s="14" t="s">
        <v>138</v>
      </c>
      <c r="C225" s="9" t="s">
        <v>196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45738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140</v>
      </c>
      <c r="AA225" s="8">
        <v>11036.3</v>
      </c>
      <c r="AB225" s="8">
        <v>11036.3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2</v>
      </c>
      <c r="AJ225" s="3">
        <v>45738</v>
      </c>
      <c r="AK225" s="3">
        <v>0</v>
      </c>
      <c r="AL225" s="3">
        <v>0</v>
      </c>
      <c r="AM225" s="3">
        <v>0</v>
      </c>
      <c r="AN225" s="3">
        <v>0</v>
      </c>
      <c r="AO225" s="3">
        <v>45736</v>
      </c>
      <c r="AP225" s="3">
        <v>45733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 t="s">
        <v>568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275</v>
      </c>
      <c r="D226" s="13" t="s">
        <v>277</v>
      </c>
      <c r="E226" s="9">
        <v>21</v>
      </c>
      <c r="F226" s="9">
        <v>34</v>
      </c>
      <c r="G226" s="9" t="s">
        <v>60</v>
      </c>
      <c r="H226" s="9">
        <v>0</v>
      </c>
      <c r="I226" s="9">
        <v>60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36</v>
      </c>
      <c r="O226" s="9">
        <v>40</v>
      </c>
      <c r="P226" s="10">
        <v>195.39367372799995</v>
      </c>
      <c r="Q226" s="10">
        <v>0</v>
      </c>
      <c r="R226" s="10">
        <v>195.39367372799995</v>
      </c>
      <c r="S226" s="9" t="s">
        <v>67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140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676.95127500000001</v>
      </c>
    </row>
    <row r="227" spans="1:56" ht="28.5" customHeight="1" x14ac:dyDescent="0.45">
      <c r="A227" s="3" t="s">
        <v>146</v>
      </c>
      <c r="B227" s="14" t="s">
        <v>146</v>
      </c>
      <c r="C227" s="9" t="s">
        <v>196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41</v>
      </c>
      <c r="O227" s="9">
        <v>40</v>
      </c>
      <c r="P227" s="10">
        <v>445.06336793599996</v>
      </c>
      <c r="Q227" s="10">
        <v>0</v>
      </c>
      <c r="R227" s="10">
        <v>445.06336793599996</v>
      </c>
      <c r="S227" s="9" t="s">
        <v>71</v>
      </c>
      <c r="T227" s="12">
        <v>45777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140</v>
      </c>
      <c r="AA227" s="8">
        <v>22072.6</v>
      </c>
      <c r="AB227" s="8">
        <v>0</v>
      </c>
      <c r="AC227" s="8">
        <v>22072.6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3</v>
      </c>
      <c r="AJ227" s="3">
        <v>45777</v>
      </c>
      <c r="AK227" s="3">
        <v>0</v>
      </c>
      <c r="AL227" s="3">
        <v>0</v>
      </c>
      <c r="AM227" s="3">
        <v>0</v>
      </c>
      <c r="AN227" s="3">
        <v>0</v>
      </c>
      <c r="AO227" s="3">
        <v>45774</v>
      </c>
      <c r="AP227" s="3">
        <v>45772</v>
      </c>
      <c r="AQ227" s="3">
        <v>45775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1506.4549499999996</v>
      </c>
    </row>
    <row r="228" spans="1:56" ht="28.5" customHeight="1" x14ac:dyDescent="0.45">
      <c r="A228" s="3" t="s">
        <v>146</v>
      </c>
      <c r="B228" s="14" t="s">
        <v>146</v>
      </c>
      <c r="C228" s="9" t="s">
        <v>196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0</v>
      </c>
      <c r="AC228" s="8">
        <v>22072.6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2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1506.4549499999996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140</v>
      </c>
      <c r="AA229" s="8">
        <v>76136.5</v>
      </c>
      <c r="AB229" s="8">
        <v>22072.6</v>
      </c>
      <c r="AC229" s="8">
        <v>54063.899999999994</v>
      </c>
      <c r="AD229" s="8">
        <v>0</v>
      </c>
      <c r="AE229" s="8">
        <v>0</v>
      </c>
      <c r="AF229" s="8" t="s">
        <v>58</v>
      </c>
      <c r="AG229" s="1" t="s">
        <v>124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45727</v>
      </c>
      <c r="B230" s="14" t="s">
        <v>612</v>
      </c>
      <c r="C230" s="9" t="s">
        <v>115</v>
      </c>
      <c r="D230" s="13" t="s">
        <v>564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45741</v>
      </c>
      <c r="U230" s="11">
        <v>5000</v>
      </c>
      <c r="V230" s="10">
        <v>0</v>
      </c>
      <c r="W230" s="10">
        <v>5000</v>
      </c>
      <c r="X230" s="10">
        <v>21150</v>
      </c>
      <c r="Y230" s="10">
        <v>0</v>
      </c>
      <c r="Z230" s="9" t="s">
        <v>128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68</v>
      </c>
      <c r="AI230" s="1">
        <v>4</v>
      </c>
      <c r="AJ230" s="3">
        <v>45741</v>
      </c>
      <c r="AK230" s="3">
        <v>45737</v>
      </c>
      <c r="AL230" s="3">
        <v>45731</v>
      </c>
      <c r="AM230" s="3">
        <v>45738</v>
      </c>
      <c r="AN230" s="3">
        <v>45739</v>
      </c>
      <c r="AO230" s="3">
        <v>45739</v>
      </c>
      <c r="AP230" s="3">
        <v>45736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45727</v>
      </c>
      <c r="B231" s="14" t="s">
        <v>612</v>
      </c>
      <c r="C231" s="9" t="s">
        <v>115</v>
      </c>
      <c r="D231" s="13" t="s">
        <v>264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45741</v>
      </c>
      <c r="U231" s="11">
        <v>30000</v>
      </c>
      <c r="V231" s="10">
        <v>0</v>
      </c>
      <c r="W231" s="10">
        <v>30000</v>
      </c>
      <c r="X231" s="10">
        <v>30700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68</v>
      </c>
      <c r="AI231" s="1">
        <v>4</v>
      </c>
      <c r="AJ231" s="3">
        <v>45741</v>
      </c>
      <c r="AK231" s="3">
        <v>45737</v>
      </c>
      <c r="AL231" s="3">
        <v>45731</v>
      </c>
      <c r="AM231" s="3">
        <v>45738</v>
      </c>
      <c r="AN231" s="3">
        <v>45739</v>
      </c>
      <c r="AO231" s="3">
        <v>45739</v>
      </c>
      <c r="AP231" s="3">
        <v>45736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45727</v>
      </c>
      <c r="B232" s="14" t="s">
        <v>590</v>
      </c>
      <c r="C232" s="9" t="s">
        <v>115</v>
      </c>
      <c r="D232" s="13" t="s">
        <v>299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45741</v>
      </c>
      <c r="U232" s="11">
        <v>5000</v>
      </c>
      <c r="V232" s="10">
        <v>0</v>
      </c>
      <c r="W232" s="10">
        <v>5000</v>
      </c>
      <c r="X232" s="10">
        <v>5400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45741</v>
      </c>
      <c r="AK232" s="3">
        <v>45737</v>
      </c>
      <c r="AL232" s="3">
        <v>45731</v>
      </c>
      <c r="AM232" s="3">
        <v>45738</v>
      </c>
      <c r="AN232" s="3">
        <v>45739</v>
      </c>
      <c r="AO232" s="3">
        <v>45739</v>
      </c>
      <c r="AP232" s="3">
        <v>45736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590</v>
      </c>
      <c r="C233" s="9" t="s">
        <v>115</v>
      </c>
      <c r="D233" s="13" t="s">
        <v>565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15000</v>
      </c>
      <c r="V233" s="10">
        <v>0</v>
      </c>
      <c r="W233" s="10">
        <v>15000</v>
      </c>
      <c r="X233" s="10">
        <v>16000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124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45734</v>
      </c>
      <c r="B234" s="14" t="s">
        <v>657</v>
      </c>
      <c r="C234" s="9" t="s">
        <v>115</v>
      </c>
      <c r="D234" s="13" t="s">
        <v>59</v>
      </c>
      <c r="E234" s="9">
        <v>21</v>
      </c>
      <c r="F234" s="9">
        <v>37</v>
      </c>
      <c r="G234" s="9" t="s">
        <v>60</v>
      </c>
      <c r="H234" s="9" t="s">
        <v>76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128</v>
      </c>
      <c r="AA234" s="8">
        <v>21513.800000000003</v>
      </c>
      <c r="AB234" s="8">
        <v>21513.800000000003</v>
      </c>
      <c r="AC234" s="8">
        <v>0</v>
      </c>
      <c r="AD234" s="8">
        <v>21513.800000000003</v>
      </c>
      <c r="AE234" s="8">
        <v>0</v>
      </c>
      <c r="AF234" s="8">
        <v>0</v>
      </c>
      <c r="AG234" s="1" t="s">
        <v>61</v>
      </c>
      <c r="AH234" s="1" t="s">
        <v>164</v>
      </c>
      <c r="AI234" s="1">
        <v>2</v>
      </c>
      <c r="AJ234" s="3">
        <v>45741</v>
      </c>
      <c r="AK234" s="3">
        <v>45739</v>
      </c>
      <c r="AL234" s="3">
        <v>0</v>
      </c>
      <c r="AM234" s="3">
        <v>0</v>
      </c>
      <c r="AN234" s="3">
        <v>0</v>
      </c>
      <c r="AO234" s="3">
        <v>45740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159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 t="s">
        <v>146</v>
      </c>
      <c r="B235" s="14" t="s">
        <v>146</v>
      </c>
      <c r="C235" s="9" t="s">
        <v>208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40</v>
      </c>
      <c r="O235" s="9">
        <v>40</v>
      </c>
      <c r="P235" s="10">
        <v>651.31224575999988</v>
      </c>
      <c r="Q235" s="10">
        <v>0</v>
      </c>
      <c r="R235" s="10">
        <v>651.31224575999988</v>
      </c>
      <c r="S235" s="9" t="s">
        <v>114</v>
      </c>
      <c r="T235" s="12">
        <v>45746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128</v>
      </c>
      <c r="AA235" s="8">
        <v>32270.700000000004</v>
      </c>
      <c r="AB235" s="8">
        <v>32270.700000000004</v>
      </c>
      <c r="AC235" s="8">
        <v>0</v>
      </c>
      <c r="AD235" s="8">
        <v>32270.700000000004</v>
      </c>
      <c r="AE235" s="8">
        <v>0</v>
      </c>
      <c r="AF235" s="8">
        <v>0</v>
      </c>
      <c r="AG235" s="1" t="s">
        <v>61</v>
      </c>
      <c r="AH235" s="1" t="s">
        <v>68</v>
      </c>
      <c r="AI235" s="1">
        <v>4</v>
      </c>
      <c r="AJ235" s="3">
        <v>45746</v>
      </c>
      <c r="AK235" s="3">
        <v>45742</v>
      </c>
      <c r="AL235" s="3">
        <v>45736</v>
      </c>
      <c r="AM235" s="3">
        <v>45743</v>
      </c>
      <c r="AN235" s="3">
        <v>45744</v>
      </c>
      <c r="AO235" s="3">
        <v>45744</v>
      </c>
      <c r="AP235" s="3">
        <v>45741</v>
      </c>
      <c r="AQ235" s="3">
        <v>45745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406</v>
      </c>
      <c r="C236" s="9" t="s">
        <v>111</v>
      </c>
      <c r="D236" s="13" t="s">
        <v>193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42</v>
      </c>
      <c r="O236" s="9">
        <v>40</v>
      </c>
      <c r="P236" s="10">
        <v>113.97964300799998</v>
      </c>
      <c r="Q236" s="10">
        <v>0</v>
      </c>
      <c r="R236" s="10">
        <v>113.97964300799998</v>
      </c>
      <c r="S236" s="9" t="s">
        <v>67</v>
      </c>
      <c r="T236" s="12">
        <v>45754</v>
      </c>
      <c r="U236" s="11">
        <v>5000</v>
      </c>
      <c r="V236" s="10">
        <v>0</v>
      </c>
      <c r="W236" s="10">
        <v>5000</v>
      </c>
      <c r="X236" s="10">
        <v>5398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45754</v>
      </c>
      <c r="AK236" s="3">
        <v>45750</v>
      </c>
      <c r="AL236" s="3">
        <v>45744</v>
      </c>
      <c r="AM236" s="3">
        <v>45751</v>
      </c>
      <c r="AN236" s="3">
        <v>45752</v>
      </c>
      <c r="AO236" s="3">
        <v>45752</v>
      </c>
      <c r="AP236" s="3">
        <v>45749</v>
      </c>
      <c r="AQ236" s="3">
        <v>45753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115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45777</v>
      </c>
      <c r="U237" s="11">
        <v>40000</v>
      </c>
      <c r="V237" s="10">
        <v>0</v>
      </c>
      <c r="W237" s="10">
        <v>40000</v>
      </c>
      <c r="X237" s="10">
        <v>0</v>
      </c>
      <c r="Y237" s="10">
        <v>42000</v>
      </c>
      <c r="Z237" s="9" t="s">
        <v>128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208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651.31224575999988</v>
      </c>
      <c r="Q238" s="10">
        <v>0</v>
      </c>
      <c r="R238" s="10">
        <v>651.31224575999988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128</v>
      </c>
      <c r="AA238" s="8">
        <v>32270.700000000004</v>
      </c>
      <c r="AB238" s="8">
        <v>32270.700000000004</v>
      </c>
      <c r="AC238" s="8">
        <v>0</v>
      </c>
      <c r="AD238" s="8">
        <v>32270.700000000004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45776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355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114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45776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160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21513.800000000003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1547.1290706666666</v>
      </c>
    </row>
    <row r="241" spans="1:56" ht="28.5" customHeight="1" x14ac:dyDescent="0.45">
      <c r="A241" s="3" t="s">
        <v>146</v>
      </c>
      <c r="B241" s="14" t="s">
        <v>146</v>
      </c>
      <c r="C241" s="9" t="s">
        <v>111</v>
      </c>
      <c r="D241" s="13" t="s">
        <v>61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42</v>
      </c>
      <c r="O241" s="9">
        <v>40</v>
      </c>
      <c r="P241" s="10">
        <v>227.95928601599996</v>
      </c>
      <c r="Q241" s="10">
        <v>0</v>
      </c>
      <c r="R241" s="10">
        <v>227.95928601599996</v>
      </c>
      <c r="S241" s="9" t="s">
        <v>67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11595.1</v>
      </c>
      <c r="AB241" s="8">
        <v>11595.1</v>
      </c>
      <c r="AC241" s="8">
        <v>0</v>
      </c>
      <c r="AD241" s="8">
        <v>11595.1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45631</v>
      </c>
      <c r="B242" s="14" t="s">
        <v>272</v>
      </c>
      <c r="C242" s="9" t="s">
        <v>113</v>
      </c>
      <c r="D242" s="13" t="s">
        <v>160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128</v>
      </c>
      <c r="AA242" s="8">
        <v>17211.04</v>
      </c>
      <c r="AB242" s="8">
        <v>17211.04</v>
      </c>
      <c r="AC242" s="8">
        <v>0</v>
      </c>
      <c r="AD242" s="8">
        <v>17211.04</v>
      </c>
      <c r="AE242" s="8">
        <v>0</v>
      </c>
      <c r="AF242" s="8">
        <v>0</v>
      </c>
      <c r="AG242" s="1" t="s">
        <v>123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336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45628</v>
      </c>
      <c r="B243" s="14" t="s">
        <v>265</v>
      </c>
      <c r="C243" s="9" t="s">
        <v>113</v>
      </c>
      <c r="D243" s="13" t="s">
        <v>160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 t="s">
        <v>63</v>
      </c>
      <c r="U243" s="11">
        <v>16000</v>
      </c>
      <c r="V243" s="10">
        <v>1759</v>
      </c>
      <c r="W243" s="10">
        <v>14241</v>
      </c>
      <c r="X243" s="10">
        <v>0</v>
      </c>
      <c r="Y243" s="10">
        <v>14953.050000000001</v>
      </c>
      <c r="Z243" s="9" t="s">
        <v>128</v>
      </c>
      <c r="AA243" s="8">
        <v>15318.901290000002</v>
      </c>
      <c r="AB243" s="8">
        <v>15318.901290000002</v>
      </c>
      <c r="AC243" s="8">
        <v>0</v>
      </c>
      <c r="AD243" s="8">
        <v>15318.901290000002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335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273</v>
      </c>
      <c r="C244" s="9" t="s">
        <v>113</v>
      </c>
      <c r="D244" s="13" t="s">
        <v>160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337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45693</v>
      </c>
      <c r="B245" s="14" t="s">
        <v>405</v>
      </c>
      <c r="C245" s="9" t="s">
        <v>111</v>
      </c>
      <c r="D245" s="13" t="s">
        <v>402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128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45693</v>
      </c>
      <c r="B246" s="14" t="s">
        <v>406</v>
      </c>
      <c r="C246" s="9" t="s">
        <v>111</v>
      </c>
      <c r="D246" s="13" t="s">
        <v>193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128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45667</v>
      </c>
      <c r="B247" s="14" t="s">
        <v>347</v>
      </c>
      <c r="C247" s="9" t="s">
        <v>111</v>
      </c>
      <c r="D247" s="13" t="s">
        <v>341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 t="s">
        <v>63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128</v>
      </c>
      <c r="AA247" s="8">
        <v>4414.5199999999995</v>
      </c>
      <c r="AB247" s="8">
        <v>4414.5199999999995</v>
      </c>
      <c r="AC247" s="8">
        <v>0</v>
      </c>
      <c r="AD247" s="8">
        <v>4414.5199999999995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160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45548</v>
      </c>
      <c r="B249" s="14" t="s">
        <v>217</v>
      </c>
      <c r="C249" s="9" t="s">
        <v>111</v>
      </c>
      <c r="D249" s="13" t="s">
        <v>211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128</v>
      </c>
      <c r="AA249" s="8">
        <v>11036.3</v>
      </c>
      <c r="AB249" s="8">
        <v>11036.3</v>
      </c>
      <c r="AC249" s="8">
        <v>0</v>
      </c>
      <c r="AD249" s="8">
        <v>11036.3</v>
      </c>
      <c r="AE249" s="8">
        <v>0</v>
      </c>
      <c r="AF249" s="8">
        <v>0</v>
      </c>
      <c r="AG249" s="1" t="s">
        <v>126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45066</v>
      </c>
      <c r="B250" s="14" t="s">
        <v>136</v>
      </c>
      <c r="C250" s="9" t="s">
        <v>80</v>
      </c>
      <c r="D250" s="13" t="s">
        <v>135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128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>
        <v>0</v>
      </c>
      <c r="H251" s="9">
        <v>0</v>
      </c>
      <c r="I251" s="9">
        <v>74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 t="s">
        <v>83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128</v>
      </c>
      <c r="AA251" s="8">
        <v>263523.89129</v>
      </c>
      <c r="AB251" s="8">
        <v>242010.09129000001</v>
      </c>
      <c r="AC251" s="8">
        <v>21513.800000000003</v>
      </c>
      <c r="AD251" s="8">
        <v>242010.09129000001</v>
      </c>
      <c r="AE251" s="8">
        <v>21513.800000000003</v>
      </c>
      <c r="AF251" s="8" t="s">
        <v>58</v>
      </c>
      <c r="AG251" s="1" t="s">
        <v>122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130</v>
      </c>
      <c r="BD251" s="56">
        <v>0</v>
      </c>
    </row>
    <row r="252" spans="1:56" ht="28.5" customHeight="1" x14ac:dyDescent="0.45">
      <c r="A252" s="3">
        <v>45720</v>
      </c>
      <c r="B252" s="14" t="s">
        <v>516</v>
      </c>
      <c r="C252" s="9" t="s">
        <v>502</v>
      </c>
      <c r="D252" s="13" t="s">
        <v>503</v>
      </c>
      <c r="E252" s="9">
        <v>22</v>
      </c>
      <c r="F252" s="9">
        <v>34</v>
      </c>
      <c r="G252" s="9" t="s">
        <v>60</v>
      </c>
      <c r="H252" s="9" t="s">
        <v>66</v>
      </c>
      <c r="I252" s="9">
        <v>115</v>
      </c>
      <c r="J252" s="9" t="s">
        <v>78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377</v>
      </c>
      <c r="T252" s="12">
        <v>45746</v>
      </c>
      <c r="U252" s="11">
        <v>300000</v>
      </c>
      <c r="V252" s="10">
        <v>36302</v>
      </c>
      <c r="W252" s="10">
        <v>263698</v>
      </c>
      <c r="X252" s="10">
        <v>138465</v>
      </c>
      <c r="Y252" s="10">
        <v>169611.75</v>
      </c>
      <c r="Z252" s="9" t="s">
        <v>419</v>
      </c>
      <c r="AA252" s="8">
        <v>168232.8064725</v>
      </c>
      <c r="AB252" s="8">
        <v>55188</v>
      </c>
      <c r="AC252" s="8">
        <v>113044.8064725</v>
      </c>
      <c r="AD252" s="8">
        <v>0</v>
      </c>
      <c r="AE252" s="8">
        <v>168232.8064725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45746</v>
      </c>
      <c r="AK252" s="3">
        <v>45742</v>
      </c>
      <c r="AL252" s="3">
        <v>45736</v>
      </c>
      <c r="AM252" s="3">
        <v>45743</v>
      </c>
      <c r="AN252" s="3">
        <v>45744</v>
      </c>
      <c r="AO252" s="3">
        <v>45744</v>
      </c>
      <c r="AP252" s="3">
        <v>45741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422</v>
      </c>
      <c r="BD252" s="56">
        <v>12078.460755565053</v>
      </c>
    </row>
    <row r="253" spans="1:56" ht="28.5" customHeight="1" x14ac:dyDescent="0.45">
      <c r="A253" s="3">
        <v>45720</v>
      </c>
      <c r="B253" s="14" t="s">
        <v>516</v>
      </c>
      <c r="C253" s="9" t="s">
        <v>502</v>
      </c>
      <c r="D253" s="13" t="s">
        <v>503</v>
      </c>
      <c r="E253" s="9">
        <v>22</v>
      </c>
      <c r="F253" s="9">
        <v>34</v>
      </c>
      <c r="G253" s="9" t="s">
        <v>60</v>
      </c>
      <c r="H253" s="9" t="s">
        <v>66</v>
      </c>
      <c r="I253" s="9">
        <v>115</v>
      </c>
      <c r="J253" s="9" t="s">
        <v>78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377</v>
      </c>
      <c r="T253" s="12">
        <v>45800</v>
      </c>
      <c r="U253" s="11">
        <v>3700000</v>
      </c>
      <c r="V253" s="10">
        <v>0</v>
      </c>
      <c r="W253" s="10">
        <v>3700000</v>
      </c>
      <c r="X253" s="10">
        <v>0</v>
      </c>
      <c r="Y253" s="10">
        <v>3885000</v>
      </c>
      <c r="Z253" s="9" t="s">
        <v>419</v>
      </c>
      <c r="AA253" s="8">
        <v>3669919.0000000005</v>
      </c>
      <c r="AB253" s="8">
        <v>0</v>
      </c>
      <c r="AC253" s="8">
        <v>3669919.0000000005</v>
      </c>
      <c r="AD253" s="8">
        <v>0</v>
      </c>
      <c r="AE253" s="8">
        <v>3669919.0000000005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45800</v>
      </c>
      <c r="AK253" s="3">
        <v>45796</v>
      </c>
      <c r="AL253" s="3">
        <v>45790</v>
      </c>
      <c r="AM253" s="3">
        <v>45797</v>
      </c>
      <c r="AN253" s="3">
        <v>45798</v>
      </c>
      <c r="AO253" s="3">
        <v>45798</v>
      </c>
      <c r="AP253" s="3">
        <v>45795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422</v>
      </c>
      <c r="BD253" s="56">
        <v>392118.61208666681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21.6</v>
      </c>
      <c r="F254" s="9">
        <v>34</v>
      </c>
      <c r="G254" s="9">
        <v>0</v>
      </c>
      <c r="H254" s="9">
        <v>0</v>
      </c>
      <c r="I254" s="9">
        <v>97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419</v>
      </c>
      <c r="AA254" s="8">
        <v>3838151.8064725003</v>
      </c>
      <c r="AB254" s="8">
        <v>55188</v>
      </c>
      <c r="AC254" s="8">
        <v>3782963.8064725003</v>
      </c>
      <c r="AD254" s="8">
        <v>0</v>
      </c>
      <c r="AE254" s="8">
        <v>3838151.8064725003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422</v>
      </c>
      <c r="BD254" s="56">
        <v>0</v>
      </c>
    </row>
    <row r="255" spans="1:56" ht="28.5" customHeight="1" x14ac:dyDescent="0.45">
      <c r="A255" s="3">
        <v>45706</v>
      </c>
      <c r="B255" s="14" t="s">
        <v>444</v>
      </c>
      <c r="C255" s="9" t="s">
        <v>349</v>
      </c>
      <c r="D255" s="13" t="s">
        <v>350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93</v>
      </c>
      <c r="M255" s="10">
        <v>24</v>
      </c>
      <c r="N255" s="9">
        <v>37</v>
      </c>
      <c r="O255" s="9">
        <v>50</v>
      </c>
      <c r="P255" s="10">
        <v>13.96620690624</v>
      </c>
      <c r="Q255" s="10">
        <v>0</v>
      </c>
      <c r="R255" s="10">
        <v>13.96620690624</v>
      </c>
      <c r="S255" s="9" t="s">
        <v>133</v>
      </c>
      <c r="T255" s="12">
        <v>45735</v>
      </c>
      <c r="U255" s="11">
        <v>10000</v>
      </c>
      <c r="V255" s="10">
        <v>9490</v>
      </c>
      <c r="W255" s="10">
        <v>510</v>
      </c>
      <c r="X255" s="10">
        <v>10100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236</v>
      </c>
      <c r="AG255" s="1" t="s">
        <v>122</v>
      </c>
      <c r="AH255" s="1" t="s">
        <v>72</v>
      </c>
      <c r="AI255" s="1">
        <v>3</v>
      </c>
      <c r="AJ255" s="3">
        <v>45735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45730</v>
      </c>
      <c r="AQ255" s="3">
        <v>45734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445</v>
      </c>
      <c r="AZ255" s="2">
        <v>0</v>
      </c>
      <c r="BA255" s="2">
        <v>0</v>
      </c>
      <c r="BB255" s="2">
        <v>0</v>
      </c>
      <c r="BC255" s="1" t="s">
        <v>105</v>
      </c>
      <c r="BD255" s="56">
        <v>0</v>
      </c>
    </row>
    <row r="256" spans="1:56" ht="28.5" customHeight="1" x14ac:dyDescent="0.45">
      <c r="A256" s="3">
        <v>45706</v>
      </c>
      <c r="B256" s="14" t="s">
        <v>444</v>
      </c>
      <c r="C256" s="9" t="s">
        <v>349</v>
      </c>
      <c r="D256" s="13" t="s">
        <v>351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93</v>
      </c>
      <c r="M256" s="10">
        <v>24</v>
      </c>
      <c r="N256" s="9">
        <v>37</v>
      </c>
      <c r="O256" s="9">
        <v>50</v>
      </c>
      <c r="P256" s="10">
        <v>9.4751129207039995</v>
      </c>
      <c r="Q256" s="10">
        <v>0</v>
      </c>
      <c r="R256" s="10">
        <v>9.4751129207039995</v>
      </c>
      <c r="S256" s="9" t="s">
        <v>133</v>
      </c>
      <c r="T256" s="12">
        <v>45735</v>
      </c>
      <c r="U256" s="11">
        <v>10000</v>
      </c>
      <c r="V256" s="10">
        <v>9654</v>
      </c>
      <c r="W256" s="10">
        <v>346</v>
      </c>
      <c r="X256" s="10">
        <v>10100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236</v>
      </c>
      <c r="AG256" s="1" t="s">
        <v>123</v>
      </c>
      <c r="AH256" s="1" t="s">
        <v>72</v>
      </c>
      <c r="AI256" s="1">
        <v>3</v>
      </c>
      <c r="AJ256" s="3">
        <v>45735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45734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445</v>
      </c>
      <c r="AZ256" s="2">
        <v>0</v>
      </c>
      <c r="BA256" s="2">
        <v>0</v>
      </c>
      <c r="BB256" s="2">
        <v>0</v>
      </c>
      <c r="BC256" s="1" t="s">
        <v>105</v>
      </c>
      <c r="BD256" s="56">
        <v>0</v>
      </c>
    </row>
    <row r="257" spans="1:56" ht="28.5" customHeight="1" x14ac:dyDescent="0.45">
      <c r="A257" s="3">
        <v>45706</v>
      </c>
      <c r="B257" s="14" t="s">
        <v>446</v>
      </c>
      <c r="C257" s="9" t="s">
        <v>349</v>
      </c>
      <c r="D257" s="13" t="s">
        <v>348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133</v>
      </c>
      <c r="T257" s="12">
        <v>45735</v>
      </c>
      <c r="U257" s="11">
        <v>5000</v>
      </c>
      <c r="V257" s="10">
        <v>4847</v>
      </c>
      <c r="W257" s="10">
        <v>153</v>
      </c>
      <c r="X257" s="10">
        <v>5929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236</v>
      </c>
      <c r="AG257" s="1" t="s">
        <v>123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445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45729</v>
      </c>
      <c r="B258" s="14" t="s">
        <v>635</v>
      </c>
      <c r="C258" s="9" t="s">
        <v>266</v>
      </c>
      <c r="D258" s="13" t="s">
        <v>581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5415</v>
      </c>
      <c r="W258" s="10">
        <v>0</v>
      </c>
      <c r="X258" s="10">
        <v>5588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123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45734</v>
      </c>
      <c r="B259" s="14" t="s">
        <v>138</v>
      </c>
      <c r="C259" s="9" t="s">
        <v>266</v>
      </c>
      <c r="D259" s="13" t="s">
        <v>658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45737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84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45737</v>
      </c>
      <c r="AK259" s="3">
        <v>0</v>
      </c>
      <c r="AL259" s="3">
        <v>45728</v>
      </c>
      <c r="AM259" s="3">
        <v>45735</v>
      </c>
      <c r="AN259" s="3">
        <v>45736</v>
      </c>
      <c r="AO259" s="3">
        <v>45736</v>
      </c>
      <c r="AP259" s="3">
        <v>45732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532</v>
      </c>
      <c r="C260" s="9" t="s">
        <v>282</v>
      </c>
      <c r="D260" s="13" t="s">
        <v>283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5518.15</v>
      </c>
      <c r="AC260" s="8">
        <v>0</v>
      </c>
      <c r="AD260" s="8">
        <v>5518.15</v>
      </c>
      <c r="AE260" s="8">
        <v>0</v>
      </c>
      <c r="AF260" s="8" t="s">
        <v>236</v>
      </c>
      <c r="AG260" s="1" t="s">
        <v>61</v>
      </c>
      <c r="AH260" s="1" t="s">
        <v>68</v>
      </c>
      <c r="AI260" s="1">
        <v>4</v>
      </c>
      <c r="AJ260" s="3">
        <v>45747</v>
      </c>
      <c r="AK260" s="3">
        <v>45743</v>
      </c>
      <c r="AL260" s="3">
        <v>45737</v>
      </c>
      <c r="AM260" s="3">
        <v>45744</v>
      </c>
      <c r="AN260" s="3">
        <v>45745</v>
      </c>
      <c r="AO260" s="3">
        <v>45745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445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45723</v>
      </c>
      <c r="B261" s="14" t="s">
        <v>545</v>
      </c>
      <c r="C261" s="9" t="s">
        <v>282</v>
      </c>
      <c r="D261" s="13" t="s">
        <v>274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84</v>
      </c>
      <c r="AA261" s="8">
        <v>5518.15</v>
      </c>
      <c r="AB261" s="8">
        <v>5518.15</v>
      </c>
      <c r="AC261" s="8">
        <v>0</v>
      </c>
      <c r="AD261" s="8">
        <v>0</v>
      </c>
      <c r="AE261" s="8">
        <v>5518.15</v>
      </c>
      <c r="AF261" s="8" t="s">
        <v>236</v>
      </c>
      <c r="AG261" s="1" t="s">
        <v>61</v>
      </c>
      <c r="AH261" s="1" t="s">
        <v>68</v>
      </c>
      <c r="AI261" s="1">
        <v>4</v>
      </c>
      <c r="AJ261" s="3">
        <v>45747</v>
      </c>
      <c r="AK261" s="3">
        <v>45743</v>
      </c>
      <c r="AL261" s="3">
        <v>45737</v>
      </c>
      <c r="AM261" s="3">
        <v>45744</v>
      </c>
      <c r="AN261" s="3">
        <v>45745</v>
      </c>
      <c r="AO261" s="3">
        <v>45745</v>
      </c>
      <c r="AP261" s="3">
        <v>45742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325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45777</v>
      </c>
      <c r="U262" s="11">
        <v>70000</v>
      </c>
      <c r="V262" s="10">
        <v>0</v>
      </c>
      <c r="W262" s="10">
        <v>70000</v>
      </c>
      <c r="X262" s="10">
        <v>0</v>
      </c>
      <c r="Y262" s="10">
        <v>73500</v>
      </c>
      <c r="Z262" s="9" t="s">
        <v>84</v>
      </c>
      <c r="AA262" s="8">
        <v>69430.899999999994</v>
      </c>
      <c r="AB262" s="8">
        <v>0</v>
      </c>
      <c r="AC262" s="8">
        <v>69430.899999999994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45777</v>
      </c>
      <c r="AK262" s="3">
        <v>0</v>
      </c>
      <c r="AL262" s="3">
        <v>45768</v>
      </c>
      <c r="AM262" s="3">
        <v>45775</v>
      </c>
      <c r="AN262" s="3">
        <v>45776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5189.9597749999984</v>
      </c>
    </row>
    <row r="263" spans="1:56" ht="28.5" customHeight="1" x14ac:dyDescent="0.45">
      <c r="A263" s="3" t="s">
        <v>146</v>
      </c>
      <c r="B263" s="14" t="s">
        <v>146</v>
      </c>
      <c r="C263" s="9" t="s">
        <v>349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133</v>
      </c>
      <c r="T263" s="12">
        <v>45777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122</v>
      </c>
      <c r="AH263" s="1" t="s">
        <v>68</v>
      </c>
      <c r="AI263" s="1">
        <v>4</v>
      </c>
      <c r="AJ263" s="3">
        <v>45777</v>
      </c>
      <c r="AK263" s="3">
        <v>45773</v>
      </c>
      <c r="AL263" s="3">
        <v>45767</v>
      </c>
      <c r="AM263" s="3">
        <v>45774</v>
      </c>
      <c r="AN263" s="3">
        <v>45775</v>
      </c>
      <c r="AO263" s="3">
        <v>45775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741.42282499999999</v>
      </c>
    </row>
    <row r="264" spans="1:56" ht="28.5" customHeight="1" x14ac:dyDescent="0.45">
      <c r="A264" s="3" t="s">
        <v>146</v>
      </c>
      <c r="B264" s="14" t="s">
        <v>146</v>
      </c>
      <c r="C264" s="9" t="s">
        <v>195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93</v>
      </c>
      <c r="M264" s="10">
        <v>24</v>
      </c>
      <c r="N264" s="9">
        <v>37</v>
      </c>
      <c r="O264" s="9">
        <v>50</v>
      </c>
      <c r="P264" s="10">
        <v>273.84719423999996</v>
      </c>
      <c r="Q264" s="10">
        <v>0</v>
      </c>
      <c r="R264" s="10">
        <v>273.84719423999996</v>
      </c>
      <c r="S264" s="9" t="s">
        <v>133</v>
      </c>
      <c r="T264" s="12">
        <v>45777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123</v>
      </c>
      <c r="AH264" s="1" t="s">
        <v>72</v>
      </c>
      <c r="AI264" s="1">
        <v>3</v>
      </c>
      <c r="AJ264" s="3">
        <v>45777</v>
      </c>
      <c r="AK264" s="3">
        <v>0</v>
      </c>
      <c r="AL264" s="3">
        <v>45767</v>
      </c>
      <c r="AM264" s="3">
        <v>45774</v>
      </c>
      <c r="AN264" s="3">
        <v>45775</v>
      </c>
      <c r="AO264" s="3">
        <v>45775</v>
      </c>
      <c r="AP264" s="3">
        <v>45772</v>
      </c>
      <c r="AQ264" s="3">
        <v>45776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741.42282499999999</v>
      </c>
    </row>
    <row r="265" spans="1:56" ht="28.5" customHeight="1" x14ac:dyDescent="0.45">
      <c r="A265" s="3" t="s">
        <v>146</v>
      </c>
      <c r="B265" s="14" t="s">
        <v>146</v>
      </c>
      <c r="C265" s="9" t="s">
        <v>282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124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115182.64999999998</v>
      </c>
      <c r="AB266" s="8">
        <v>15995.65</v>
      </c>
      <c r="AC266" s="8">
        <v>99186.999999999985</v>
      </c>
      <c r="AD266" s="8">
        <v>5518.15</v>
      </c>
      <c r="AE266" s="8">
        <v>25355.550000000003</v>
      </c>
      <c r="AF266" s="8" t="s">
        <v>58</v>
      </c>
      <c r="AG266" s="1" t="s">
        <v>122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45733</v>
      </c>
      <c r="B267" s="14" t="s">
        <v>641</v>
      </c>
      <c r="C267" s="9" t="s">
        <v>642</v>
      </c>
      <c r="D267" s="13" t="s">
        <v>643</v>
      </c>
      <c r="E267" s="9">
        <v>23</v>
      </c>
      <c r="F267" s="9">
        <v>34</v>
      </c>
      <c r="G267" s="9" t="s">
        <v>200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45750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202</v>
      </c>
      <c r="AA267" s="8">
        <v>4959.3500000000004</v>
      </c>
      <c r="AB267" s="8">
        <v>0</v>
      </c>
      <c r="AC267" s="8">
        <v>4959.3500000000004</v>
      </c>
      <c r="AD267" s="8">
        <v>0</v>
      </c>
      <c r="AE267" s="8">
        <v>0</v>
      </c>
      <c r="AF267" s="8">
        <v>0</v>
      </c>
      <c r="AG267" s="1" t="s">
        <v>122</v>
      </c>
      <c r="AH267" s="1" t="s">
        <v>74</v>
      </c>
      <c r="AI267" s="1">
        <v>2</v>
      </c>
      <c r="AJ267" s="3">
        <v>45750</v>
      </c>
      <c r="AK267" s="3">
        <v>0</v>
      </c>
      <c r="AL267" s="3">
        <v>45741</v>
      </c>
      <c r="AM267" s="3">
        <v>45748</v>
      </c>
      <c r="AN267" s="3">
        <v>45749</v>
      </c>
      <c r="AO267" s="3">
        <v>45749</v>
      </c>
      <c r="AP267" s="3">
        <v>45745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201</v>
      </c>
      <c r="BD267" s="56">
        <v>400.2085242222222</v>
      </c>
    </row>
    <row r="268" spans="1:56" ht="28.5" customHeight="1" x14ac:dyDescent="0.45">
      <c r="A268" s="3">
        <v>45729</v>
      </c>
      <c r="B268" s="14" t="s">
        <v>635</v>
      </c>
      <c r="C268" s="9" t="s">
        <v>266</v>
      </c>
      <c r="D268" s="13" t="s">
        <v>582</v>
      </c>
      <c r="E268" s="9">
        <v>23</v>
      </c>
      <c r="F268" s="9">
        <v>34</v>
      </c>
      <c r="G268" s="9" t="s">
        <v>200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45737</v>
      </c>
      <c r="U268" s="11">
        <v>5000</v>
      </c>
      <c r="V268" s="10">
        <v>4057</v>
      </c>
      <c r="W268" s="10">
        <v>943</v>
      </c>
      <c r="X268" s="10">
        <v>5535</v>
      </c>
      <c r="Y268" s="10">
        <v>0</v>
      </c>
      <c r="Z268" s="9" t="s">
        <v>202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74</v>
      </c>
      <c r="AI268" s="1">
        <v>2</v>
      </c>
      <c r="AJ268" s="3">
        <v>45737</v>
      </c>
      <c r="AK268" s="3">
        <v>0</v>
      </c>
      <c r="AL268" s="3">
        <v>45728</v>
      </c>
      <c r="AM268" s="3">
        <v>45735</v>
      </c>
      <c r="AN268" s="3">
        <v>45736</v>
      </c>
      <c r="AO268" s="3">
        <v>45736</v>
      </c>
      <c r="AP268" s="3">
        <v>45732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636</v>
      </c>
      <c r="AZ268" s="2">
        <v>0</v>
      </c>
      <c r="BA268" s="2">
        <v>0</v>
      </c>
      <c r="BB268" s="2">
        <v>0</v>
      </c>
      <c r="BC268" s="1" t="s">
        <v>201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34</v>
      </c>
      <c r="G269" s="9" t="s">
        <v>200</v>
      </c>
      <c r="H269" s="9">
        <v>0</v>
      </c>
      <c r="I269" s="9">
        <v>68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202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201</v>
      </c>
      <c r="BD269" s="56">
        <v>0</v>
      </c>
    </row>
    <row r="270" spans="1:56" ht="28.5" customHeight="1" x14ac:dyDescent="0.45">
      <c r="A270" s="3">
        <v>45729</v>
      </c>
      <c r="B270" s="14" t="s">
        <v>637</v>
      </c>
      <c r="C270" s="9" t="s">
        <v>266</v>
      </c>
      <c r="D270" s="13" t="s">
        <v>586</v>
      </c>
      <c r="E270" s="9">
        <v>23</v>
      </c>
      <c r="F270" s="9">
        <v>34</v>
      </c>
      <c r="G270" s="9" t="s">
        <v>583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45737</v>
      </c>
      <c r="U270" s="11">
        <v>5000</v>
      </c>
      <c r="V270" s="10">
        <v>5456</v>
      </c>
      <c r="W270" s="10">
        <v>0</v>
      </c>
      <c r="X270" s="10">
        <v>5553</v>
      </c>
      <c r="Y270" s="10">
        <v>0</v>
      </c>
      <c r="Z270" s="9" t="s">
        <v>584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122</v>
      </c>
      <c r="AH270" s="1" t="s">
        <v>74</v>
      </c>
      <c r="AI270" s="1">
        <v>2</v>
      </c>
      <c r="AJ270" s="3">
        <v>45737</v>
      </c>
      <c r="AK270" s="3">
        <v>0</v>
      </c>
      <c r="AL270" s="3">
        <v>45728</v>
      </c>
      <c r="AM270" s="3">
        <v>45735</v>
      </c>
      <c r="AN270" s="3">
        <v>45736</v>
      </c>
      <c r="AO270" s="3">
        <v>45736</v>
      </c>
      <c r="AP270" s="3">
        <v>45732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201</v>
      </c>
      <c r="BD270" s="56">
        <v>0</v>
      </c>
    </row>
    <row r="271" spans="1:56" ht="28.5" customHeight="1" x14ac:dyDescent="0.45">
      <c r="A271" s="3">
        <v>45729</v>
      </c>
      <c r="B271" s="14" t="s">
        <v>637</v>
      </c>
      <c r="C271" s="9" t="s">
        <v>266</v>
      </c>
      <c r="D271" s="13" t="s">
        <v>194</v>
      </c>
      <c r="E271" s="9">
        <v>23</v>
      </c>
      <c r="F271" s="9">
        <v>34</v>
      </c>
      <c r="G271" s="9" t="s">
        <v>583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45747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584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122</v>
      </c>
      <c r="AH271" s="1" t="s">
        <v>74</v>
      </c>
      <c r="AI271" s="1">
        <v>2</v>
      </c>
      <c r="AJ271" s="3">
        <v>45747</v>
      </c>
      <c r="AK271" s="3">
        <v>0</v>
      </c>
      <c r="AL271" s="3">
        <v>45738</v>
      </c>
      <c r="AM271" s="3">
        <v>45745</v>
      </c>
      <c r="AN271" s="3">
        <v>45746</v>
      </c>
      <c r="AO271" s="3">
        <v>45746</v>
      </c>
      <c r="AP271" s="3">
        <v>45742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201</v>
      </c>
      <c r="BD271" s="56">
        <v>400.2085242222222</v>
      </c>
    </row>
    <row r="272" spans="1:56" ht="28.5" customHeight="1" x14ac:dyDescent="0.45">
      <c r="A272" s="3">
        <v>45729</v>
      </c>
      <c r="B272" s="14" t="s">
        <v>637</v>
      </c>
      <c r="C272" s="9" t="s">
        <v>266</v>
      </c>
      <c r="D272" s="13" t="s">
        <v>585</v>
      </c>
      <c r="E272" s="9">
        <v>23</v>
      </c>
      <c r="F272" s="9">
        <v>34</v>
      </c>
      <c r="G272" s="9" t="s">
        <v>583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584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123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201</v>
      </c>
      <c r="BD272" s="56">
        <v>400.2085242222222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583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584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0</v>
      </c>
      <c r="AF273" s="8" t="s">
        <v>58</v>
      </c>
      <c r="AG273" s="1" t="s">
        <v>125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201</v>
      </c>
      <c r="BD273" s="56">
        <v>0</v>
      </c>
    </row>
    <row r="274" spans="1:56" ht="28.5" customHeight="1" x14ac:dyDescent="0.45">
      <c r="A274" s="3">
        <v>45729</v>
      </c>
      <c r="B274" s="14" t="s">
        <v>587</v>
      </c>
      <c r="C274" s="9" t="s">
        <v>588</v>
      </c>
      <c r="D274" s="13" t="s">
        <v>589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105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37</v>
      </c>
      <c r="O274" s="9">
        <v>70</v>
      </c>
      <c r="P274" s="10">
        <v>191.69303596799998</v>
      </c>
      <c r="Q274" s="10">
        <v>35</v>
      </c>
      <c r="R274" s="10">
        <v>156.69303596799998</v>
      </c>
      <c r="S274" s="9" t="s">
        <v>71</v>
      </c>
      <c r="T274" s="12">
        <v>45743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314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4959.3500000000004</v>
      </c>
      <c r="AF274" s="8" t="s">
        <v>356</v>
      </c>
      <c r="AG274" s="1" t="s">
        <v>122</v>
      </c>
      <c r="AH274" s="1" t="s">
        <v>68</v>
      </c>
      <c r="AI274" s="1">
        <v>4</v>
      </c>
      <c r="AJ274" s="3">
        <v>45743</v>
      </c>
      <c r="AK274" s="3">
        <v>45739</v>
      </c>
      <c r="AL274" s="3">
        <v>45733</v>
      </c>
      <c r="AM274" s="3">
        <v>45740</v>
      </c>
      <c r="AN274" s="3">
        <v>45741</v>
      </c>
      <c r="AO274" s="3">
        <v>45741</v>
      </c>
      <c r="AP274" s="3">
        <v>45738</v>
      </c>
      <c r="AQ274" s="3">
        <v>45742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108</v>
      </c>
      <c r="BD274" s="56">
        <v>0</v>
      </c>
    </row>
    <row r="275" spans="1:56" ht="28.5" customHeight="1" x14ac:dyDescent="0.45">
      <c r="A275" s="3">
        <v>45727</v>
      </c>
      <c r="B275" s="14" t="s">
        <v>590</v>
      </c>
      <c r="C275" s="9" t="s">
        <v>115</v>
      </c>
      <c r="D275" s="13" t="s">
        <v>59</v>
      </c>
      <c r="E275" s="9">
        <v>23</v>
      </c>
      <c r="F275" s="9">
        <v>40</v>
      </c>
      <c r="G275" s="9" t="s">
        <v>60</v>
      </c>
      <c r="H275" s="9" t="s">
        <v>66</v>
      </c>
      <c r="I275" s="9">
        <v>125</v>
      </c>
      <c r="J275" s="9" t="s">
        <v>57</v>
      </c>
      <c r="K275" s="9">
        <v>5</v>
      </c>
      <c r="L275" s="9" t="s">
        <v>254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45741</v>
      </c>
      <c r="U275" s="11">
        <v>10938</v>
      </c>
      <c r="V275" s="10">
        <v>0</v>
      </c>
      <c r="W275" s="10">
        <v>10938</v>
      </c>
      <c r="X275" s="10">
        <v>0</v>
      </c>
      <c r="Y275" s="10">
        <v>0</v>
      </c>
      <c r="Z275" s="9" t="s">
        <v>314</v>
      </c>
      <c r="AA275" s="8">
        <v>12682.720380000002</v>
      </c>
      <c r="AB275" s="8">
        <v>2917</v>
      </c>
      <c r="AC275" s="8">
        <v>9765.7203800000025</v>
      </c>
      <c r="AD275" s="8">
        <v>0</v>
      </c>
      <c r="AE275" s="8">
        <v>12682.720380000002</v>
      </c>
      <c r="AF275" s="8" t="s">
        <v>320</v>
      </c>
      <c r="AG275" s="1" t="s">
        <v>122</v>
      </c>
      <c r="AH275" s="1" t="s">
        <v>164</v>
      </c>
      <c r="AI275" s="1">
        <v>2</v>
      </c>
      <c r="AJ275" s="3">
        <v>45741</v>
      </c>
      <c r="AK275" s="3">
        <v>45739</v>
      </c>
      <c r="AL275" s="3">
        <v>0</v>
      </c>
      <c r="AM275" s="3">
        <v>0</v>
      </c>
      <c r="AN275" s="3">
        <v>0</v>
      </c>
      <c r="AO275" s="3">
        <v>45740</v>
      </c>
      <c r="AP275" s="3">
        <v>45736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159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108</v>
      </c>
      <c r="BD275" s="56">
        <v>861.0110135033334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23</v>
      </c>
      <c r="F276" s="9">
        <v>37</v>
      </c>
      <c r="G276" s="9">
        <v>0</v>
      </c>
      <c r="H276" s="9">
        <v>0</v>
      </c>
      <c r="I276" s="9">
        <v>85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314</v>
      </c>
      <c r="AA276" s="8">
        <v>17642.070380000005</v>
      </c>
      <c r="AB276" s="8">
        <v>7876.35</v>
      </c>
      <c r="AC276" s="8">
        <v>9765.7203800000025</v>
      </c>
      <c r="AD276" s="8">
        <v>0</v>
      </c>
      <c r="AE276" s="8">
        <v>17642.070380000005</v>
      </c>
      <c r="AF276" s="8" t="s">
        <v>58</v>
      </c>
      <c r="AG276" s="1" t="s">
        <v>122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315</v>
      </c>
      <c r="BD276" s="56">
        <v>0</v>
      </c>
    </row>
    <row r="277" spans="1:56" ht="28.5" customHeight="1" x14ac:dyDescent="0.45">
      <c r="A277" s="3">
        <v>45601</v>
      </c>
      <c r="B277" s="14" t="s">
        <v>242</v>
      </c>
      <c r="C277" s="9" t="s">
        <v>94</v>
      </c>
      <c r="D277" s="13" t="s">
        <v>158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100</v>
      </c>
      <c r="T277" s="12">
        <v>45780</v>
      </c>
      <c r="U277" s="11">
        <v>10000</v>
      </c>
      <c r="V277" s="10">
        <v>10000</v>
      </c>
      <c r="W277" s="10">
        <v>0</v>
      </c>
      <c r="X277" s="10">
        <v>56730</v>
      </c>
      <c r="Y277" s="10">
        <v>0</v>
      </c>
      <c r="Z277" s="9" t="s">
        <v>407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123</v>
      </c>
      <c r="AH277" s="1" t="s">
        <v>72</v>
      </c>
      <c r="AI277" s="1">
        <v>3</v>
      </c>
      <c r="AJ277" s="3">
        <v>45780</v>
      </c>
      <c r="AK277" s="3">
        <v>0</v>
      </c>
      <c r="AL277" s="3">
        <v>45770</v>
      </c>
      <c r="AM277" s="3">
        <v>45777</v>
      </c>
      <c r="AN277" s="3">
        <v>45778</v>
      </c>
      <c r="AO277" s="3">
        <v>45778</v>
      </c>
      <c r="AP277" s="3">
        <v>45775</v>
      </c>
      <c r="AQ277" s="3">
        <v>45779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420</v>
      </c>
      <c r="AZ277" s="2">
        <v>0</v>
      </c>
      <c r="BA277" s="2">
        <v>0</v>
      </c>
      <c r="BB277" s="2">
        <v>0</v>
      </c>
      <c r="BC277" s="1" t="s">
        <v>120</v>
      </c>
      <c r="BD277" s="56">
        <v>0</v>
      </c>
    </row>
    <row r="278" spans="1:56" ht="28.5" customHeight="1" x14ac:dyDescent="0.45">
      <c r="A278" s="3">
        <v>45601</v>
      </c>
      <c r="B278" s="14" t="s">
        <v>242</v>
      </c>
      <c r="C278" s="9" t="s">
        <v>94</v>
      </c>
      <c r="D278" s="13" t="s">
        <v>158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1498.0181652479998</v>
      </c>
      <c r="Q278" s="10">
        <v>1498.0181652479998</v>
      </c>
      <c r="R278" s="10">
        <v>0</v>
      </c>
      <c r="S278" s="9" t="s">
        <v>100</v>
      </c>
      <c r="T278" s="12">
        <v>45780</v>
      </c>
      <c r="U278" s="11">
        <v>46000</v>
      </c>
      <c r="V278" s="10">
        <v>0</v>
      </c>
      <c r="W278" s="10">
        <v>46000</v>
      </c>
      <c r="X278" s="10">
        <v>0</v>
      </c>
      <c r="Y278" s="10">
        <v>48300</v>
      </c>
      <c r="Z278" s="9" t="s">
        <v>407</v>
      </c>
      <c r="AA278" s="8">
        <v>49481.740000000005</v>
      </c>
      <c r="AB278" s="8">
        <v>0</v>
      </c>
      <c r="AC278" s="8">
        <v>49481.740000000005</v>
      </c>
      <c r="AD278" s="8">
        <v>0</v>
      </c>
      <c r="AE278" s="8">
        <v>0</v>
      </c>
      <c r="AF278" s="8" t="s">
        <v>408</v>
      </c>
      <c r="AG278" s="1" t="s">
        <v>123</v>
      </c>
      <c r="AH278" s="1" t="s">
        <v>72</v>
      </c>
      <c r="AI278" s="1">
        <v>3</v>
      </c>
      <c r="AJ278" s="3">
        <v>45780</v>
      </c>
      <c r="AK278" s="3">
        <v>0</v>
      </c>
      <c r="AL278" s="3">
        <v>45770</v>
      </c>
      <c r="AM278" s="3">
        <v>45777</v>
      </c>
      <c r="AN278" s="3">
        <v>45778</v>
      </c>
      <c r="AO278" s="3">
        <v>45778</v>
      </c>
      <c r="AP278" s="3">
        <v>45775</v>
      </c>
      <c r="AQ278" s="3">
        <v>45779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491</v>
      </c>
      <c r="AZ278" s="2">
        <v>0</v>
      </c>
      <c r="BA278" s="2">
        <v>0</v>
      </c>
      <c r="BB278" s="2">
        <v>0</v>
      </c>
      <c r="BC278" s="1" t="s">
        <v>120</v>
      </c>
      <c r="BD278" s="56">
        <v>6338.7895780611125</v>
      </c>
    </row>
    <row r="279" spans="1:56" ht="28.5" customHeight="1" x14ac:dyDescent="0.45">
      <c r="A279" s="3">
        <v>45601</v>
      </c>
      <c r="B279" s="14" t="s">
        <v>242</v>
      </c>
      <c r="C279" s="9" t="s">
        <v>94</v>
      </c>
      <c r="D279" s="13" t="s">
        <v>158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1758.5430635519999</v>
      </c>
      <c r="R279" s="10">
        <v>0</v>
      </c>
      <c r="S279" s="9" t="s">
        <v>100</v>
      </c>
      <c r="T279" s="12">
        <v>45785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407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408</v>
      </c>
      <c r="AG279" s="1" t="s">
        <v>123</v>
      </c>
      <c r="AH279" s="1" t="s">
        <v>72</v>
      </c>
      <c r="AI279" s="1">
        <v>3</v>
      </c>
      <c r="AJ279" s="3">
        <v>45785</v>
      </c>
      <c r="AK279" s="3">
        <v>0</v>
      </c>
      <c r="AL279" s="3">
        <v>45775</v>
      </c>
      <c r="AM279" s="3">
        <v>45782</v>
      </c>
      <c r="AN279" s="3">
        <v>45783</v>
      </c>
      <c r="AO279" s="3">
        <v>45783</v>
      </c>
      <c r="AP279" s="3">
        <v>45780</v>
      </c>
      <c r="AQ279" s="3">
        <v>45784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491</v>
      </c>
      <c r="AZ279" s="2">
        <v>0</v>
      </c>
      <c r="BA279" s="2">
        <v>0</v>
      </c>
      <c r="BB279" s="2">
        <v>0</v>
      </c>
      <c r="BC279" s="1" t="s">
        <v>120</v>
      </c>
      <c r="BD279" s="56">
        <v>7441.1877655499993</v>
      </c>
    </row>
    <row r="280" spans="1:56" ht="28.5" customHeight="1" x14ac:dyDescent="0.45">
      <c r="A280" s="3">
        <v>45601</v>
      </c>
      <c r="B280" s="14" t="s">
        <v>242</v>
      </c>
      <c r="C280" s="9" t="s">
        <v>94</v>
      </c>
      <c r="D280" s="13" t="s">
        <v>158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264</v>
      </c>
      <c r="R280" s="10">
        <v>1494.5430635519999</v>
      </c>
      <c r="S280" s="9" t="s">
        <v>100</v>
      </c>
      <c r="T280" s="12">
        <v>45812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407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408</v>
      </c>
      <c r="AG280" s="1" t="s">
        <v>123</v>
      </c>
      <c r="AH280" s="1" t="s">
        <v>72</v>
      </c>
      <c r="AI280" s="1">
        <v>3</v>
      </c>
      <c r="AJ280" s="3">
        <v>45812</v>
      </c>
      <c r="AK280" s="3">
        <v>0</v>
      </c>
      <c r="AL280" s="3">
        <v>45802</v>
      </c>
      <c r="AM280" s="3">
        <v>45809</v>
      </c>
      <c r="AN280" s="3">
        <v>45810</v>
      </c>
      <c r="AO280" s="3">
        <v>45810</v>
      </c>
      <c r="AP280" s="3">
        <v>45807</v>
      </c>
      <c r="AQ280" s="3">
        <v>45811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491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242</v>
      </c>
      <c r="C281" s="9" t="s">
        <v>94</v>
      </c>
      <c r="D281" s="13" t="s">
        <v>158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100</v>
      </c>
      <c r="T281" s="12">
        <v>45815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407</v>
      </c>
      <c r="AA281" s="8">
        <v>58087.26</v>
      </c>
      <c r="AB281" s="8">
        <v>0</v>
      </c>
      <c r="AC281" s="8">
        <v>58087.26</v>
      </c>
      <c r="AD281" s="8">
        <v>0</v>
      </c>
      <c r="AE281" s="8">
        <v>0</v>
      </c>
      <c r="AF281" s="8" t="s">
        <v>408</v>
      </c>
      <c r="AG281" s="1" t="s">
        <v>123</v>
      </c>
      <c r="AH281" s="1" t="s">
        <v>72</v>
      </c>
      <c r="AI281" s="1">
        <v>3</v>
      </c>
      <c r="AJ281" s="3">
        <v>45815</v>
      </c>
      <c r="AK281" s="3">
        <v>0</v>
      </c>
      <c r="AL281" s="3">
        <v>45805</v>
      </c>
      <c r="AM281" s="3">
        <v>45812</v>
      </c>
      <c r="AN281" s="3">
        <v>45813</v>
      </c>
      <c r="AO281" s="3">
        <v>45813</v>
      </c>
      <c r="AP281" s="3">
        <v>45810</v>
      </c>
      <c r="AQ281" s="3">
        <v>45814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491</v>
      </c>
      <c r="AZ281" s="2">
        <v>0</v>
      </c>
      <c r="BA281" s="2">
        <v>0</v>
      </c>
      <c r="BB281" s="2">
        <v>0</v>
      </c>
      <c r="BC281" s="1" t="s">
        <v>120</v>
      </c>
      <c r="BD281" s="56">
        <v>7441.1877655499993</v>
      </c>
    </row>
    <row r="282" spans="1:56" ht="28.5" customHeight="1" x14ac:dyDescent="0.45">
      <c r="A282" s="3">
        <v>45601</v>
      </c>
      <c r="B282" s="14" t="s">
        <v>242</v>
      </c>
      <c r="C282" s="9" t="s">
        <v>94</v>
      </c>
      <c r="D282" s="13" t="s">
        <v>158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100</v>
      </c>
      <c r="T282" s="12">
        <v>45818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407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408</v>
      </c>
      <c r="AG282" s="1" t="s">
        <v>123</v>
      </c>
      <c r="AH282" s="1" t="s">
        <v>72</v>
      </c>
      <c r="AI282" s="1">
        <v>3</v>
      </c>
      <c r="AJ282" s="3">
        <v>45818</v>
      </c>
      <c r="AK282" s="3">
        <v>0</v>
      </c>
      <c r="AL282" s="3">
        <v>45808</v>
      </c>
      <c r="AM282" s="3">
        <v>45815</v>
      </c>
      <c r="AN282" s="3">
        <v>45816</v>
      </c>
      <c r="AO282" s="3">
        <v>45816</v>
      </c>
      <c r="AP282" s="3">
        <v>45813</v>
      </c>
      <c r="AQ282" s="3">
        <v>45817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491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242</v>
      </c>
      <c r="C283" s="9" t="s">
        <v>94</v>
      </c>
      <c r="D283" s="13" t="s">
        <v>158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45820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407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408</v>
      </c>
      <c r="AG283" s="1" t="s">
        <v>123</v>
      </c>
      <c r="AH283" s="1" t="s">
        <v>72</v>
      </c>
      <c r="AI283" s="1">
        <v>3</v>
      </c>
      <c r="AJ283" s="3">
        <v>45820</v>
      </c>
      <c r="AK283" s="3">
        <v>0</v>
      </c>
      <c r="AL283" s="3">
        <v>45810</v>
      </c>
      <c r="AM283" s="3">
        <v>45817</v>
      </c>
      <c r="AN283" s="3">
        <v>45818</v>
      </c>
      <c r="AO283" s="3">
        <v>45818</v>
      </c>
      <c r="AP283" s="3">
        <v>45815</v>
      </c>
      <c r="AQ283" s="3">
        <v>45819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491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242</v>
      </c>
      <c r="C284" s="9" t="s">
        <v>94</v>
      </c>
      <c r="D284" s="13" t="s">
        <v>158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45824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407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408</v>
      </c>
      <c r="AG284" s="1" t="s">
        <v>123</v>
      </c>
      <c r="AH284" s="1" t="s">
        <v>72</v>
      </c>
      <c r="AI284" s="1">
        <v>3</v>
      </c>
      <c r="AJ284" s="3">
        <v>45824</v>
      </c>
      <c r="AK284" s="3">
        <v>0</v>
      </c>
      <c r="AL284" s="3">
        <v>45814</v>
      </c>
      <c r="AM284" s="3">
        <v>45821</v>
      </c>
      <c r="AN284" s="3">
        <v>45822</v>
      </c>
      <c r="AO284" s="3">
        <v>45822</v>
      </c>
      <c r="AP284" s="3">
        <v>45819</v>
      </c>
      <c r="AQ284" s="3">
        <v>45823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491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242</v>
      </c>
      <c r="C285" s="9" t="s">
        <v>94</v>
      </c>
      <c r="D285" s="13" t="s">
        <v>158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45827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407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408</v>
      </c>
      <c r="AG285" s="1" t="s">
        <v>123</v>
      </c>
      <c r="AH285" s="1" t="s">
        <v>72</v>
      </c>
      <c r="AI285" s="1">
        <v>3</v>
      </c>
      <c r="AJ285" s="3">
        <v>45827</v>
      </c>
      <c r="AK285" s="3">
        <v>0</v>
      </c>
      <c r="AL285" s="3">
        <v>45817</v>
      </c>
      <c r="AM285" s="3">
        <v>45824</v>
      </c>
      <c r="AN285" s="3">
        <v>45825</v>
      </c>
      <c r="AO285" s="3">
        <v>45825</v>
      </c>
      <c r="AP285" s="3">
        <v>45822</v>
      </c>
      <c r="AQ285" s="3">
        <v>45826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491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242</v>
      </c>
      <c r="C286" s="9" t="s">
        <v>94</v>
      </c>
      <c r="D286" s="13" t="s">
        <v>158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45831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407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408</v>
      </c>
      <c r="AG286" s="1" t="s">
        <v>123</v>
      </c>
      <c r="AH286" s="1" t="s">
        <v>72</v>
      </c>
      <c r="AI286" s="1">
        <v>3</v>
      </c>
      <c r="AJ286" s="3">
        <v>45831</v>
      </c>
      <c r="AK286" s="3">
        <v>0</v>
      </c>
      <c r="AL286" s="3">
        <v>45821</v>
      </c>
      <c r="AM286" s="3">
        <v>45828</v>
      </c>
      <c r="AN286" s="3">
        <v>45829</v>
      </c>
      <c r="AO286" s="3">
        <v>45829</v>
      </c>
      <c r="AP286" s="3">
        <v>45826</v>
      </c>
      <c r="AQ286" s="3">
        <v>45830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242</v>
      </c>
      <c r="C287" s="9" t="s">
        <v>94</v>
      </c>
      <c r="D287" s="13" t="s">
        <v>158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45834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407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408</v>
      </c>
      <c r="AG287" s="1" t="s">
        <v>122</v>
      </c>
      <c r="AH287" s="1" t="s">
        <v>72</v>
      </c>
      <c r="AI287" s="1">
        <v>3</v>
      </c>
      <c r="AJ287" s="3">
        <v>45834</v>
      </c>
      <c r="AK287" s="3">
        <v>0</v>
      </c>
      <c r="AL287" s="3">
        <v>45824</v>
      </c>
      <c r="AM287" s="3">
        <v>45831</v>
      </c>
      <c r="AN287" s="3">
        <v>45832</v>
      </c>
      <c r="AO287" s="3">
        <v>45832</v>
      </c>
      <c r="AP287" s="3">
        <v>45829</v>
      </c>
      <c r="AQ287" s="3">
        <v>45833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242</v>
      </c>
      <c r="C288" s="9" t="s">
        <v>94</v>
      </c>
      <c r="D288" s="13" t="s">
        <v>158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45836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407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408</v>
      </c>
      <c r="AG288" s="1" t="s">
        <v>123</v>
      </c>
      <c r="AH288" s="1" t="s">
        <v>72</v>
      </c>
      <c r="AI288" s="1">
        <v>3</v>
      </c>
      <c r="AJ288" s="3">
        <v>45836</v>
      </c>
      <c r="AK288" s="3">
        <v>0</v>
      </c>
      <c r="AL288" s="3">
        <v>45826</v>
      </c>
      <c r="AM288" s="3">
        <v>45833</v>
      </c>
      <c r="AN288" s="3">
        <v>45834</v>
      </c>
      <c r="AO288" s="3">
        <v>45834</v>
      </c>
      <c r="AP288" s="3">
        <v>45831</v>
      </c>
      <c r="AQ288" s="3">
        <v>45835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242</v>
      </c>
      <c r="C289" s="9" t="s">
        <v>94</v>
      </c>
      <c r="D289" s="13" t="s">
        <v>158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407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408</v>
      </c>
      <c r="AG289" s="1" t="s">
        <v>123</v>
      </c>
      <c r="AH289" s="1" t="s">
        <v>72</v>
      </c>
      <c r="AI289" s="1">
        <v>3</v>
      </c>
      <c r="AJ289" s="3">
        <v>45838</v>
      </c>
      <c r="AK289" s="3">
        <v>0</v>
      </c>
      <c r="AL289" s="3">
        <v>45828</v>
      </c>
      <c r="AM289" s="3">
        <v>45835</v>
      </c>
      <c r="AN289" s="3">
        <v>45836</v>
      </c>
      <c r="AO289" s="3">
        <v>45836</v>
      </c>
      <c r="AP289" s="3">
        <v>45833</v>
      </c>
      <c r="AQ289" s="3">
        <v>45837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242</v>
      </c>
      <c r="C290" s="9" t="s">
        <v>94</v>
      </c>
      <c r="D290" s="13" t="s">
        <v>110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0</v>
      </c>
      <c r="Q290" s="10">
        <v>0</v>
      </c>
      <c r="R290" s="10">
        <v>0</v>
      </c>
      <c r="S290" s="9" t="s">
        <v>100</v>
      </c>
      <c r="T290" s="12">
        <v>45842</v>
      </c>
      <c r="U290" s="11">
        <v>12000</v>
      </c>
      <c r="V290" s="10">
        <v>12000</v>
      </c>
      <c r="W290" s="10">
        <v>0</v>
      </c>
      <c r="X290" s="10">
        <v>12600</v>
      </c>
      <c r="Y290" s="10">
        <v>0</v>
      </c>
      <c r="Z290" s="9" t="s">
        <v>407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123</v>
      </c>
      <c r="AH290" s="1" t="s">
        <v>72</v>
      </c>
      <c r="AI290" s="1">
        <v>3</v>
      </c>
      <c r="AJ290" s="3">
        <v>45842</v>
      </c>
      <c r="AK290" s="3">
        <v>0</v>
      </c>
      <c r="AL290" s="3">
        <v>45832</v>
      </c>
      <c r="AM290" s="3">
        <v>45839</v>
      </c>
      <c r="AN290" s="3">
        <v>45840</v>
      </c>
      <c r="AO290" s="3">
        <v>45840</v>
      </c>
      <c r="AP290" s="3">
        <v>45837</v>
      </c>
      <c r="AQ290" s="3">
        <v>45841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0</v>
      </c>
    </row>
    <row r="291" spans="1:56" ht="28.5" customHeight="1" x14ac:dyDescent="0.45">
      <c r="A291" s="3">
        <v>45601</v>
      </c>
      <c r="B291" s="14" t="s">
        <v>242</v>
      </c>
      <c r="C291" s="9" t="s">
        <v>94</v>
      </c>
      <c r="D291" s="13" t="s">
        <v>110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1328.6769813503997</v>
      </c>
      <c r="Q291" s="10">
        <v>0</v>
      </c>
      <c r="R291" s="10">
        <v>1328.6769813503997</v>
      </c>
      <c r="S291" s="9" t="s">
        <v>100</v>
      </c>
      <c r="T291" s="12">
        <v>45852</v>
      </c>
      <c r="U291" s="11">
        <v>40800</v>
      </c>
      <c r="V291" s="10">
        <v>0</v>
      </c>
      <c r="W291" s="10">
        <v>40800</v>
      </c>
      <c r="X291" s="10">
        <v>0</v>
      </c>
      <c r="Y291" s="10">
        <v>42840</v>
      </c>
      <c r="Z291" s="9" t="s">
        <v>407</v>
      </c>
      <c r="AA291" s="8">
        <v>43888.152000000002</v>
      </c>
      <c r="AB291" s="8">
        <v>0</v>
      </c>
      <c r="AC291" s="8">
        <v>43888.152000000002</v>
      </c>
      <c r="AD291" s="8">
        <v>0</v>
      </c>
      <c r="AE291" s="8">
        <v>0</v>
      </c>
      <c r="AF291" s="8">
        <v>0</v>
      </c>
      <c r="AG291" s="1" t="s">
        <v>123</v>
      </c>
      <c r="AH291" s="1" t="s">
        <v>72</v>
      </c>
      <c r="AI291" s="1">
        <v>3</v>
      </c>
      <c r="AJ291" s="3">
        <v>45852</v>
      </c>
      <c r="AK291" s="3">
        <v>0</v>
      </c>
      <c r="AL291" s="3">
        <v>45842</v>
      </c>
      <c r="AM291" s="3">
        <v>45849</v>
      </c>
      <c r="AN291" s="3">
        <v>45850</v>
      </c>
      <c r="AO291" s="3">
        <v>45850</v>
      </c>
      <c r="AP291" s="3">
        <v>45847</v>
      </c>
      <c r="AQ291" s="3">
        <v>45851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5622.230756193333</v>
      </c>
    </row>
    <row r="292" spans="1:56" ht="28.5" customHeight="1" x14ac:dyDescent="0.45">
      <c r="A292" s="3">
        <v>45601</v>
      </c>
      <c r="B292" s="14" t="s">
        <v>242</v>
      </c>
      <c r="C292" s="9" t="s">
        <v>94</v>
      </c>
      <c r="D292" s="13" t="s">
        <v>110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45859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407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>
        <v>0</v>
      </c>
      <c r="AG292" s="1" t="s">
        <v>122</v>
      </c>
      <c r="AH292" s="1" t="s">
        <v>72</v>
      </c>
      <c r="AI292" s="1">
        <v>3</v>
      </c>
      <c r="AJ292" s="3">
        <v>45859</v>
      </c>
      <c r="AK292" s="3">
        <v>0</v>
      </c>
      <c r="AL292" s="3">
        <v>45849</v>
      </c>
      <c r="AM292" s="3">
        <v>45856</v>
      </c>
      <c r="AN292" s="3">
        <v>45857</v>
      </c>
      <c r="AO292" s="3">
        <v>45857</v>
      </c>
      <c r="AP292" s="3">
        <v>45854</v>
      </c>
      <c r="AQ292" s="3">
        <v>45858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242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1693.4118389759997</v>
      </c>
      <c r="Q293" s="10">
        <v>0</v>
      </c>
      <c r="R293" s="10">
        <v>1693.4118389759997</v>
      </c>
      <c r="S293" s="9" t="s">
        <v>100</v>
      </c>
      <c r="T293" s="12">
        <v>45867</v>
      </c>
      <c r="U293" s="11">
        <v>52000</v>
      </c>
      <c r="V293" s="10">
        <v>0</v>
      </c>
      <c r="W293" s="10">
        <v>52000</v>
      </c>
      <c r="X293" s="10">
        <v>0</v>
      </c>
      <c r="Y293" s="10">
        <v>54600</v>
      </c>
      <c r="Z293" s="9" t="s">
        <v>407</v>
      </c>
      <c r="AA293" s="8">
        <v>55935.880000000005</v>
      </c>
      <c r="AB293" s="8">
        <v>0</v>
      </c>
      <c r="AC293" s="8">
        <v>55935.880000000005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72</v>
      </c>
      <c r="AI293" s="1">
        <v>3</v>
      </c>
      <c r="AJ293" s="3">
        <v>45867</v>
      </c>
      <c r="AK293" s="3">
        <v>0</v>
      </c>
      <c r="AL293" s="3">
        <v>45857</v>
      </c>
      <c r="AM293" s="3">
        <v>45864</v>
      </c>
      <c r="AN293" s="3">
        <v>45865</v>
      </c>
      <c r="AO293" s="3">
        <v>45865</v>
      </c>
      <c r="AP293" s="3">
        <v>45862</v>
      </c>
      <c r="AQ293" s="3">
        <v>45866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7165.588218677779</v>
      </c>
    </row>
    <row r="294" spans="1:56" ht="28.5" customHeight="1" x14ac:dyDescent="0.45">
      <c r="A294" s="3">
        <v>45601</v>
      </c>
      <c r="B294" s="14" t="s">
        <v>242</v>
      </c>
      <c r="C294" s="9" t="s">
        <v>94</v>
      </c>
      <c r="D294" s="13" t="s">
        <v>158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5414.9448800240634</v>
      </c>
      <c r="Q294" s="10">
        <v>0</v>
      </c>
      <c r="R294" s="10">
        <v>5414.9448800240634</v>
      </c>
      <c r="S294" s="9" t="s">
        <v>100</v>
      </c>
      <c r="T294" s="12" t="s">
        <v>63</v>
      </c>
      <c r="U294" s="11">
        <v>166278</v>
      </c>
      <c r="V294" s="10">
        <v>0</v>
      </c>
      <c r="W294" s="10">
        <v>166278</v>
      </c>
      <c r="X294" s="10">
        <v>0</v>
      </c>
      <c r="Y294" s="10">
        <v>174591.9</v>
      </c>
      <c r="Z294" s="9" t="s">
        <v>407</v>
      </c>
      <c r="AA294" s="8">
        <v>178863.58182000002</v>
      </c>
      <c r="AB294" s="8">
        <v>0</v>
      </c>
      <c r="AC294" s="8">
        <v>178863.58182000002</v>
      </c>
      <c r="AD294" s="8">
        <v>0</v>
      </c>
      <c r="AE294" s="8">
        <v>0</v>
      </c>
      <c r="AF294" s="8" t="s">
        <v>408</v>
      </c>
      <c r="AG294" s="1" t="s">
        <v>122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22913.070727409686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101</v>
      </c>
      <c r="AA295" s="8">
        <v>1025216.4738200002</v>
      </c>
      <c r="AB295" s="8">
        <v>0</v>
      </c>
      <c r="AC295" s="8">
        <v>1025216.4738200002</v>
      </c>
      <c r="AD295" s="8">
        <v>0</v>
      </c>
      <c r="AE295" s="8">
        <v>0</v>
      </c>
      <c r="AF295" s="8" t="s">
        <v>58</v>
      </c>
      <c r="AG295" s="1" t="s">
        <v>122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121</v>
      </c>
      <c r="BD295" s="56">
        <v>0</v>
      </c>
    </row>
    <row r="296" spans="1:56" ht="28.5" customHeight="1" x14ac:dyDescent="0.45">
      <c r="A296" s="3">
        <v>45731</v>
      </c>
      <c r="B296" s="14" t="s">
        <v>659</v>
      </c>
      <c r="C296" s="9" t="s">
        <v>644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6216.65</v>
      </c>
      <c r="AB296" s="8">
        <v>6216.65</v>
      </c>
      <c r="AC296" s="8">
        <v>0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>
        <v>45737</v>
      </c>
      <c r="AK296" s="3">
        <v>0</v>
      </c>
      <c r="AL296" s="3">
        <v>0</v>
      </c>
      <c r="AM296" s="3">
        <v>0</v>
      </c>
      <c r="AN296" s="3">
        <v>0</v>
      </c>
      <c r="AO296" s="3">
        <v>45736</v>
      </c>
      <c r="AP296" s="3">
        <v>45732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105</v>
      </c>
      <c r="BD296" s="56">
        <v>0</v>
      </c>
    </row>
    <row r="297" spans="1:56" ht="28.5" customHeight="1" x14ac:dyDescent="0.45">
      <c r="A297" s="3" t="s">
        <v>146</v>
      </c>
      <c r="B297" s="14" t="s">
        <v>146</v>
      </c>
      <c r="C297" s="9" t="s">
        <v>150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133</v>
      </c>
      <c r="T297" s="12">
        <v>45777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0</v>
      </c>
      <c r="AC297" s="8">
        <v>11315.7</v>
      </c>
      <c r="AD297" s="8">
        <v>0</v>
      </c>
      <c r="AE297" s="8">
        <v>0</v>
      </c>
      <c r="AF297" s="8">
        <v>0</v>
      </c>
      <c r="AG297" s="1" t="s">
        <v>122</v>
      </c>
      <c r="AH297" s="1" t="s">
        <v>77</v>
      </c>
      <c r="AI297" s="1">
        <v>1</v>
      </c>
      <c r="AJ297" s="3">
        <v>45777</v>
      </c>
      <c r="AK297" s="3">
        <v>0</v>
      </c>
      <c r="AL297" s="3">
        <v>0</v>
      </c>
      <c r="AM297" s="3">
        <v>0</v>
      </c>
      <c r="AN297" s="3">
        <v>0</v>
      </c>
      <c r="AO297" s="3">
        <v>45776</v>
      </c>
      <c r="AP297" s="3">
        <v>45772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913.67990999999995</v>
      </c>
    </row>
    <row r="298" spans="1:56" ht="28.5" customHeight="1" x14ac:dyDescent="0.45">
      <c r="A298" s="3" t="s">
        <v>146</v>
      </c>
      <c r="B298" s="14" t="s">
        <v>146</v>
      </c>
      <c r="C298" s="9" t="s">
        <v>153</v>
      </c>
      <c r="D298" s="13" t="s">
        <v>59</v>
      </c>
      <c r="E298" s="9">
        <v>26</v>
      </c>
      <c r="F298" s="9">
        <v>42</v>
      </c>
      <c r="G298" s="9" t="s">
        <v>60</v>
      </c>
      <c r="H298" s="9">
        <v>0</v>
      </c>
      <c r="I298" s="9">
        <v>100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40000</v>
      </c>
      <c r="V298" s="10">
        <v>0</v>
      </c>
      <c r="W298" s="10">
        <v>40000</v>
      </c>
      <c r="X298" s="10">
        <v>0</v>
      </c>
      <c r="Y298" s="10">
        <v>0</v>
      </c>
      <c r="Z298" s="9" t="s">
        <v>85</v>
      </c>
      <c r="AA298" s="8">
        <v>48615.600000000006</v>
      </c>
      <c r="AB298" s="8">
        <v>0</v>
      </c>
      <c r="AC298" s="8">
        <v>48615.600000000006</v>
      </c>
      <c r="AD298" s="8">
        <v>0</v>
      </c>
      <c r="AE298" s="8">
        <v>0</v>
      </c>
      <c r="AF298" s="8">
        <v>0</v>
      </c>
      <c r="AG298" s="1" t="s">
        <v>126</v>
      </c>
      <c r="AH298" s="1" t="s">
        <v>77</v>
      </c>
      <c r="AI298" s="1">
        <v>1</v>
      </c>
      <c r="AJ298" s="3" t="s">
        <v>63</v>
      </c>
      <c r="AK298" s="3">
        <v>0</v>
      </c>
      <c r="AL298" s="3">
        <v>0</v>
      </c>
      <c r="AM298" s="3">
        <v>0</v>
      </c>
      <c r="AN298" s="3">
        <v>0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3925.4396133333335</v>
      </c>
    </row>
    <row r="299" spans="1:56" ht="28.5" customHeight="1" x14ac:dyDescent="0.45">
      <c r="A299" s="3" t="s">
        <v>146</v>
      </c>
      <c r="B299" s="14" t="s">
        <v>146</v>
      </c>
      <c r="C299" s="9" t="s">
        <v>207</v>
      </c>
      <c r="D299" s="13" t="s">
        <v>61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286.42936262399996</v>
      </c>
      <c r="Q299" s="10">
        <v>0</v>
      </c>
      <c r="R299" s="10">
        <v>286.42936262399996</v>
      </c>
      <c r="S299" s="9" t="s">
        <v>220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85</v>
      </c>
      <c r="AA299" s="8">
        <v>11874.499999999998</v>
      </c>
      <c r="AB299" s="8">
        <v>0</v>
      </c>
      <c r="AC299" s="8">
        <v>11874.499999999998</v>
      </c>
      <c r="AD299" s="8">
        <v>0</v>
      </c>
      <c r="AE299" s="8">
        <v>0</v>
      </c>
      <c r="AF299" s="8">
        <v>0</v>
      </c>
      <c r="AG299" s="1" t="s">
        <v>123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958.79990555555537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 t="s">
        <v>60</v>
      </c>
      <c r="H300" s="9">
        <v>0</v>
      </c>
      <c r="I300" s="9">
        <v>102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85</v>
      </c>
      <c r="AA300" s="8">
        <v>78022.450000000012</v>
      </c>
      <c r="AB300" s="8">
        <v>6216.65</v>
      </c>
      <c r="AC300" s="8">
        <v>71805.8</v>
      </c>
      <c r="AD300" s="8">
        <v>0</v>
      </c>
      <c r="AE300" s="8">
        <v>0</v>
      </c>
      <c r="AF300" s="8" t="s">
        <v>58</v>
      </c>
      <c r="AG300" s="1" t="s">
        <v>122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45733</v>
      </c>
      <c r="B301" s="14" t="s">
        <v>645</v>
      </c>
      <c r="C301" s="9" t="s">
        <v>229</v>
      </c>
      <c r="D301" s="13" t="s">
        <v>569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140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214</v>
      </c>
      <c r="T301" s="12">
        <v>45744</v>
      </c>
      <c r="U301" s="11">
        <v>12500</v>
      </c>
      <c r="V301" s="10">
        <v>1000</v>
      </c>
      <c r="W301" s="10">
        <v>11500</v>
      </c>
      <c r="X301" s="10">
        <v>3883</v>
      </c>
      <c r="Y301" s="10">
        <v>9047.85</v>
      </c>
      <c r="Z301" s="9" t="s">
        <v>166</v>
      </c>
      <c r="AA301" s="8">
        <v>11249.4633405</v>
      </c>
      <c r="AB301" s="8">
        <v>0</v>
      </c>
      <c r="AC301" s="8">
        <v>11249.4633405</v>
      </c>
      <c r="AD301" s="8">
        <v>0</v>
      </c>
      <c r="AE301" s="8">
        <v>11249.4633405</v>
      </c>
      <c r="AF301" s="8">
        <v>0</v>
      </c>
      <c r="AG301" s="1" t="s">
        <v>122</v>
      </c>
      <c r="AH301" s="1" t="s">
        <v>68</v>
      </c>
      <c r="AI301" s="1">
        <v>4</v>
      </c>
      <c r="AJ301" s="3">
        <v>45744</v>
      </c>
      <c r="AK301" s="3">
        <v>45740</v>
      </c>
      <c r="AL301" s="3">
        <v>45734</v>
      </c>
      <c r="AM301" s="3">
        <v>45741</v>
      </c>
      <c r="AN301" s="3">
        <v>45742</v>
      </c>
      <c r="AO301" s="3">
        <v>45742</v>
      </c>
      <c r="AP301" s="3">
        <v>45739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1010.7017841253665</v>
      </c>
    </row>
    <row r="302" spans="1:56" ht="28.5" customHeight="1" x14ac:dyDescent="0.45">
      <c r="A302" s="3">
        <v>45733</v>
      </c>
      <c r="B302" s="14" t="s">
        <v>645</v>
      </c>
      <c r="C302" s="9" t="s">
        <v>229</v>
      </c>
      <c r="D302" s="13" t="s">
        <v>569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140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214</v>
      </c>
      <c r="T302" s="12">
        <v>45751</v>
      </c>
      <c r="U302" s="11">
        <v>12500</v>
      </c>
      <c r="V302" s="10">
        <v>0</v>
      </c>
      <c r="W302" s="10">
        <v>12500</v>
      </c>
      <c r="X302" s="10">
        <v>0</v>
      </c>
      <c r="Y302" s="10">
        <v>13125</v>
      </c>
      <c r="Z302" s="9" t="s">
        <v>166</v>
      </c>
      <c r="AA302" s="8">
        <v>15541.625</v>
      </c>
      <c r="AB302" s="8">
        <v>0</v>
      </c>
      <c r="AC302" s="8">
        <v>15541.625</v>
      </c>
      <c r="AD302" s="8">
        <v>0</v>
      </c>
      <c r="AE302" s="8">
        <v>15541.625</v>
      </c>
      <c r="AF302" s="8">
        <v>0</v>
      </c>
      <c r="AG302" s="1" t="s">
        <v>122</v>
      </c>
      <c r="AH302" s="1" t="s">
        <v>68</v>
      </c>
      <c r="AI302" s="1">
        <v>4</v>
      </c>
      <c r="AJ302" s="3">
        <v>45751</v>
      </c>
      <c r="AK302" s="3">
        <v>45747</v>
      </c>
      <c r="AL302" s="3">
        <v>45741</v>
      </c>
      <c r="AM302" s="3">
        <v>45748</v>
      </c>
      <c r="AN302" s="3">
        <v>45749</v>
      </c>
      <c r="AO302" s="3">
        <v>45749</v>
      </c>
      <c r="AP302" s="3">
        <v>45746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1396.3286638888887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166</v>
      </c>
      <c r="AA303" s="8">
        <v>26791.088340499999</v>
      </c>
      <c r="AB303" s="8">
        <v>0</v>
      </c>
      <c r="AC303" s="8">
        <v>26791.088340499999</v>
      </c>
      <c r="AD303" s="8">
        <v>0</v>
      </c>
      <c r="AE303" s="8">
        <v>26791.088340499999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45">
      <c r="A304" s="3" t="s">
        <v>146</v>
      </c>
      <c r="B304" s="14" t="s">
        <v>146</v>
      </c>
      <c r="C304" s="9" t="s">
        <v>113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114</v>
      </c>
      <c r="T304" s="12">
        <v>45777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257</v>
      </c>
      <c r="AA304" s="8">
        <v>12433.3</v>
      </c>
      <c r="AB304" s="8">
        <v>8278</v>
      </c>
      <c r="AC304" s="8">
        <v>4155.2999999999993</v>
      </c>
      <c r="AD304" s="8">
        <v>0</v>
      </c>
      <c r="AE304" s="8">
        <v>0</v>
      </c>
      <c r="AF304" s="8">
        <v>0</v>
      </c>
      <c r="AG304" s="1" t="s">
        <v>123</v>
      </c>
      <c r="AH304" s="1" t="s">
        <v>77</v>
      </c>
      <c r="AI304" s="1">
        <v>1</v>
      </c>
      <c r="AJ304" s="3">
        <v>45777</v>
      </c>
      <c r="AK304" s="3">
        <v>0</v>
      </c>
      <c r="AL304" s="3">
        <v>0</v>
      </c>
      <c r="AM304" s="3">
        <v>0</v>
      </c>
      <c r="AN304" s="3">
        <v>0</v>
      </c>
      <c r="AO304" s="3">
        <v>45776</v>
      </c>
      <c r="AP304" s="3">
        <v>45772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412.94448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26</v>
      </c>
      <c r="F305" s="9">
        <v>43</v>
      </c>
      <c r="G305" s="9" t="s">
        <v>60</v>
      </c>
      <c r="H305" s="9">
        <v>0</v>
      </c>
      <c r="I305" s="9">
        <v>116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 t="s">
        <v>63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257</v>
      </c>
      <c r="AA305" s="8">
        <v>24866.6</v>
      </c>
      <c r="AB305" s="8">
        <v>0</v>
      </c>
      <c r="AC305" s="8">
        <v>24866.6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2471.1874488888889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116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257</v>
      </c>
      <c r="AA306" s="8">
        <v>37299.899999999994</v>
      </c>
      <c r="AB306" s="8">
        <v>8278</v>
      </c>
      <c r="AC306" s="8">
        <v>29021.899999999998</v>
      </c>
      <c r="AD306" s="8">
        <v>0</v>
      </c>
      <c r="AE306" s="8">
        <v>0</v>
      </c>
      <c r="AF306" s="8" t="s">
        <v>58</v>
      </c>
      <c r="AG306" s="1" t="s">
        <v>125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258</v>
      </c>
      <c r="BD306" s="56">
        <v>0</v>
      </c>
    </row>
    <row r="307" spans="1:56" ht="28.5" customHeight="1" x14ac:dyDescent="0.45">
      <c r="A307" s="3">
        <v>45723</v>
      </c>
      <c r="B307" s="14" t="s">
        <v>548</v>
      </c>
      <c r="C307" s="9" t="s">
        <v>113</v>
      </c>
      <c r="D307" s="13" t="s">
        <v>160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114</v>
      </c>
      <c r="T307" s="12">
        <v>45741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89</v>
      </c>
      <c r="AA307" s="8">
        <v>37299.899999999994</v>
      </c>
      <c r="AB307" s="8">
        <v>8000</v>
      </c>
      <c r="AC307" s="8">
        <v>29299.899999999994</v>
      </c>
      <c r="AD307" s="8">
        <v>0</v>
      </c>
      <c r="AE307" s="8">
        <v>37299.899999999994</v>
      </c>
      <c r="AF307" s="8" t="s">
        <v>320</v>
      </c>
      <c r="AG307" s="1" t="s">
        <v>125</v>
      </c>
      <c r="AH307" s="1" t="s">
        <v>68</v>
      </c>
      <c r="AI307" s="1">
        <v>4</v>
      </c>
      <c r="AJ307" s="3">
        <v>45741</v>
      </c>
      <c r="AK307" s="3">
        <v>45737</v>
      </c>
      <c r="AL307" s="3">
        <v>45731</v>
      </c>
      <c r="AM307" s="3">
        <v>45738</v>
      </c>
      <c r="AN307" s="3">
        <v>45739</v>
      </c>
      <c r="AO307" s="3">
        <v>45739</v>
      </c>
      <c r="AP307" s="3">
        <v>45736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107</v>
      </c>
      <c r="BD307" s="56">
        <v>3021.7963533333332</v>
      </c>
    </row>
    <row r="308" spans="1:56" ht="28.5" customHeight="1" x14ac:dyDescent="0.45">
      <c r="A308" s="3">
        <v>45731</v>
      </c>
      <c r="B308" s="14" t="s">
        <v>639</v>
      </c>
      <c r="C308" s="9" t="s">
        <v>113</v>
      </c>
      <c r="D308" s="13" t="s">
        <v>303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114</v>
      </c>
      <c r="T308" s="12">
        <v>45744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89</v>
      </c>
      <c r="AA308" s="8">
        <v>12433.3</v>
      </c>
      <c r="AB308" s="8">
        <v>0</v>
      </c>
      <c r="AC308" s="8">
        <v>12433.3</v>
      </c>
      <c r="AD308" s="8">
        <v>0</v>
      </c>
      <c r="AE308" s="8">
        <v>12433.3</v>
      </c>
      <c r="AF308" s="8" t="s">
        <v>320</v>
      </c>
      <c r="AG308" s="1" t="s">
        <v>123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107</v>
      </c>
      <c r="BD308" s="56">
        <v>1282.2876733333333</v>
      </c>
    </row>
    <row r="309" spans="1:56" ht="28.5" customHeight="1" x14ac:dyDescent="0.45">
      <c r="A309" s="3">
        <v>45731</v>
      </c>
      <c r="B309" s="14" t="s">
        <v>660</v>
      </c>
      <c r="C309" s="9" t="s">
        <v>113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114</v>
      </c>
      <c r="T309" s="12">
        <v>45744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89</v>
      </c>
      <c r="AA309" s="8">
        <v>12433.3</v>
      </c>
      <c r="AB309" s="8">
        <v>0</v>
      </c>
      <c r="AC309" s="8">
        <v>12433.3</v>
      </c>
      <c r="AD309" s="8">
        <v>0</v>
      </c>
      <c r="AE309" s="8">
        <v>12433.3</v>
      </c>
      <c r="AF309" s="8" t="s">
        <v>302</v>
      </c>
      <c r="AG309" s="1" t="s">
        <v>123</v>
      </c>
      <c r="AH309" s="1" t="s">
        <v>164</v>
      </c>
      <c r="AI309" s="1">
        <v>2</v>
      </c>
      <c r="AJ309" s="3">
        <v>45744</v>
      </c>
      <c r="AK309" s="3">
        <v>45742</v>
      </c>
      <c r="AL309" s="3">
        <v>0</v>
      </c>
      <c r="AM309" s="3">
        <v>0</v>
      </c>
      <c r="AN309" s="3">
        <v>0</v>
      </c>
      <c r="AO309" s="3">
        <v>45743</v>
      </c>
      <c r="AP309" s="3">
        <v>45739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492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107</v>
      </c>
      <c r="BD309" s="56">
        <v>1282.2876733333333</v>
      </c>
    </row>
    <row r="310" spans="1:56" ht="28.5" customHeight="1" x14ac:dyDescent="0.45">
      <c r="A310" s="3">
        <v>45731</v>
      </c>
      <c r="B310" s="14" t="s">
        <v>660</v>
      </c>
      <c r="C310" s="9" t="s">
        <v>113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114</v>
      </c>
      <c r="T310" s="12">
        <v>45747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89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24866.6</v>
      </c>
      <c r="AF310" s="8" t="s">
        <v>302</v>
      </c>
      <c r="AG310" s="1" t="s">
        <v>123</v>
      </c>
      <c r="AH310" s="1" t="s">
        <v>164</v>
      </c>
      <c r="AI310" s="1">
        <v>2</v>
      </c>
      <c r="AJ310" s="3">
        <v>45747</v>
      </c>
      <c r="AK310" s="3">
        <v>45745</v>
      </c>
      <c r="AL310" s="3">
        <v>0</v>
      </c>
      <c r="AM310" s="3">
        <v>0</v>
      </c>
      <c r="AN310" s="3">
        <v>0</v>
      </c>
      <c r="AO310" s="3">
        <v>45746</v>
      </c>
      <c r="AP310" s="3">
        <v>45742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492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107</v>
      </c>
      <c r="BD310" s="56">
        <v>2564.5753466666665</v>
      </c>
    </row>
    <row r="311" spans="1:56" ht="28.5" customHeight="1" x14ac:dyDescent="0.45">
      <c r="A311" s="3">
        <v>45723</v>
      </c>
      <c r="B311" s="14" t="s">
        <v>549</v>
      </c>
      <c r="C311" s="9" t="s">
        <v>113</v>
      </c>
      <c r="D311" s="13" t="s">
        <v>160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45754</v>
      </c>
      <c r="U311" s="11">
        <v>30000</v>
      </c>
      <c r="V311" s="10">
        <v>0</v>
      </c>
      <c r="W311" s="10">
        <v>30000</v>
      </c>
      <c r="X311" s="10">
        <v>0</v>
      </c>
      <c r="Y311" s="10">
        <v>31500</v>
      </c>
      <c r="Z311" s="9" t="s">
        <v>89</v>
      </c>
      <c r="AA311" s="8">
        <v>37299.899999999994</v>
      </c>
      <c r="AB311" s="8">
        <v>0</v>
      </c>
      <c r="AC311" s="8">
        <v>37299.899999999994</v>
      </c>
      <c r="AD311" s="8">
        <v>0</v>
      </c>
      <c r="AE311" s="8">
        <v>37299.899999999994</v>
      </c>
      <c r="AF311" s="8" t="s">
        <v>320</v>
      </c>
      <c r="AG311" s="1" t="s">
        <v>61</v>
      </c>
      <c r="AH311" s="1" t="s">
        <v>68</v>
      </c>
      <c r="AI311" s="1">
        <v>4</v>
      </c>
      <c r="AJ311" s="3">
        <v>45754</v>
      </c>
      <c r="AK311" s="3">
        <v>45750</v>
      </c>
      <c r="AL311" s="3">
        <v>45744</v>
      </c>
      <c r="AM311" s="3">
        <v>45751</v>
      </c>
      <c r="AN311" s="3">
        <v>45752</v>
      </c>
      <c r="AO311" s="3">
        <v>45752</v>
      </c>
      <c r="AP311" s="3">
        <v>45749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107</v>
      </c>
      <c r="BD311" s="56">
        <v>3846.8630200000002</v>
      </c>
    </row>
    <row r="312" spans="1:56" ht="28.5" customHeight="1" x14ac:dyDescent="0.45">
      <c r="A312" s="3">
        <v>45723</v>
      </c>
      <c r="B312" s="14" t="s">
        <v>550</v>
      </c>
      <c r="C312" s="9" t="s">
        <v>113</v>
      </c>
      <c r="D312" s="13" t="s">
        <v>160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>
        <v>45757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89</v>
      </c>
      <c r="AA312" s="8">
        <v>37299.899999999994</v>
      </c>
      <c r="AB312" s="8">
        <v>0</v>
      </c>
      <c r="AC312" s="8">
        <v>37299.899999999994</v>
      </c>
      <c r="AD312" s="8">
        <v>0</v>
      </c>
      <c r="AE312" s="8">
        <v>37299.899999999994</v>
      </c>
      <c r="AF312" s="8" t="s">
        <v>320</v>
      </c>
      <c r="AG312" s="1" t="s">
        <v>122</v>
      </c>
      <c r="AH312" s="1" t="s">
        <v>68</v>
      </c>
      <c r="AI312" s="1">
        <v>4</v>
      </c>
      <c r="AJ312" s="3">
        <v>45757</v>
      </c>
      <c r="AK312" s="3">
        <v>45753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107</v>
      </c>
      <c r="BD312" s="56">
        <v>3846.8630200000002</v>
      </c>
    </row>
    <row r="313" spans="1:56" ht="28.5" customHeight="1" x14ac:dyDescent="0.45">
      <c r="A313" s="3">
        <v>45723</v>
      </c>
      <c r="B313" s="14" t="s">
        <v>551</v>
      </c>
      <c r="C313" s="9" t="s">
        <v>113</v>
      </c>
      <c r="D313" s="13" t="s">
        <v>160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114</v>
      </c>
      <c r="T313" s="12">
        <v>45772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89</v>
      </c>
      <c r="AA313" s="8">
        <v>37299.899999999994</v>
      </c>
      <c r="AB313" s="8">
        <v>0</v>
      </c>
      <c r="AC313" s="8">
        <v>37299.899999999994</v>
      </c>
      <c r="AD313" s="8">
        <v>0</v>
      </c>
      <c r="AE313" s="8">
        <v>37299.899999999994</v>
      </c>
      <c r="AF313" s="8" t="s">
        <v>320</v>
      </c>
      <c r="AG313" s="1" t="s">
        <v>122</v>
      </c>
      <c r="AH313" s="1" t="s">
        <v>68</v>
      </c>
      <c r="AI313" s="1">
        <v>4</v>
      </c>
      <c r="AJ313" s="3">
        <v>45772</v>
      </c>
      <c r="AK313" s="3">
        <v>45768</v>
      </c>
      <c r="AL313" s="3">
        <v>45762</v>
      </c>
      <c r="AM313" s="3">
        <v>45769</v>
      </c>
      <c r="AN313" s="3">
        <v>45770</v>
      </c>
      <c r="AO313" s="3">
        <v>45770</v>
      </c>
      <c r="AP313" s="3">
        <v>45767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107</v>
      </c>
      <c r="BD313" s="56">
        <v>3846.8630200000002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61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89</v>
      </c>
      <c r="AA314" s="8">
        <v>24866.6</v>
      </c>
      <c r="AB314" s="8">
        <v>0</v>
      </c>
      <c r="AC314" s="8">
        <v>24866.6</v>
      </c>
      <c r="AD314" s="8">
        <v>0</v>
      </c>
      <c r="AE314" s="8">
        <v>24866.6</v>
      </c>
      <c r="AF314" s="8" t="s">
        <v>320</v>
      </c>
      <c r="AG314" s="1" t="s">
        <v>123</v>
      </c>
      <c r="AH314" s="1" t="s">
        <v>68</v>
      </c>
      <c r="AI314" s="1">
        <v>4</v>
      </c>
      <c r="AJ314" s="3">
        <v>45777</v>
      </c>
      <c r="AK314" s="3">
        <v>45773</v>
      </c>
      <c r="AL314" s="3">
        <v>45767</v>
      </c>
      <c r="AM314" s="3">
        <v>45774</v>
      </c>
      <c r="AN314" s="3">
        <v>45775</v>
      </c>
      <c r="AO314" s="3">
        <v>45775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2564.5753466666665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223799.4</v>
      </c>
      <c r="AB315" s="8">
        <v>8000</v>
      </c>
      <c r="AC315" s="8">
        <v>215799.4</v>
      </c>
      <c r="AD315" s="8">
        <v>0</v>
      </c>
      <c r="AE315" s="8">
        <v>223799.4</v>
      </c>
      <c r="AF315" s="8" t="s">
        <v>58</v>
      </c>
      <c r="AG315" s="1" t="s">
        <v>125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109</v>
      </c>
      <c r="BD315" s="56">
        <v>0</v>
      </c>
    </row>
    <row r="316" spans="1:56" ht="28.5" customHeight="1" x14ac:dyDescent="0.45">
      <c r="A316" s="3">
        <v>45719</v>
      </c>
      <c r="B316" s="14" t="s">
        <v>517</v>
      </c>
      <c r="C316" s="9" t="s">
        <v>167</v>
      </c>
      <c r="D316" s="13" t="s">
        <v>168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45750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137</v>
      </c>
      <c r="AA316" s="8">
        <v>59372.5</v>
      </c>
      <c r="AB316" s="8">
        <v>59372.5</v>
      </c>
      <c r="AC316" s="8">
        <v>0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169</v>
      </c>
      <c r="AI316" s="1">
        <v>2</v>
      </c>
      <c r="AJ316" s="3">
        <v>45750</v>
      </c>
      <c r="AK316" s="3">
        <v>0</v>
      </c>
      <c r="AL316" s="3">
        <v>45741</v>
      </c>
      <c r="AM316" s="3">
        <v>45748</v>
      </c>
      <c r="AN316" s="3">
        <v>0</v>
      </c>
      <c r="AO316" s="3">
        <v>45749</v>
      </c>
      <c r="AP316" s="3">
        <v>45745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0</v>
      </c>
    </row>
    <row r="317" spans="1:56" ht="28.5" customHeight="1" x14ac:dyDescent="0.45">
      <c r="A317" s="3" t="s">
        <v>146</v>
      </c>
      <c r="B317" s="14" t="s">
        <v>146</v>
      </c>
      <c r="C317" s="9" t="s">
        <v>113</v>
      </c>
      <c r="D317" s="13" t="s">
        <v>59</v>
      </c>
      <c r="E317" s="9">
        <v>28</v>
      </c>
      <c r="F317" s="9">
        <v>47</v>
      </c>
      <c r="G317" s="9" t="s">
        <v>60</v>
      </c>
      <c r="H317" s="9" t="s">
        <v>66</v>
      </c>
      <c r="I317" s="9">
        <v>180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45777</v>
      </c>
      <c r="U317" s="11">
        <v>20000</v>
      </c>
      <c r="V317" s="10">
        <v>0</v>
      </c>
      <c r="W317" s="10">
        <v>20000</v>
      </c>
      <c r="X317" s="10">
        <v>0</v>
      </c>
      <c r="Y317" s="10">
        <v>0</v>
      </c>
      <c r="Z317" s="9" t="s">
        <v>137</v>
      </c>
      <c r="AA317" s="8">
        <v>27101.800000000003</v>
      </c>
      <c r="AB317" s="8">
        <v>10611</v>
      </c>
      <c r="AC317" s="8">
        <v>16490.800000000003</v>
      </c>
      <c r="AD317" s="8">
        <v>0</v>
      </c>
      <c r="AE317" s="8">
        <v>27101.800000000003</v>
      </c>
      <c r="AF317" s="8">
        <v>0</v>
      </c>
      <c r="AG317" s="1" t="s">
        <v>122</v>
      </c>
      <c r="AH317" s="1" t="s">
        <v>77</v>
      </c>
      <c r="AI317" s="1">
        <v>1</v>
      </c>
      <c r="AJ317" s="3">
        <v>45777</v>
      </c>
      <c r="AK317" s="3">
        <v>0</v>
      </c>
      <c r="AL317" s="3">
        <v>0</v>
      </c>
      <c r="AM317" s="3">
        <v>0</v>
      </c>
      <c r="AN317" s="3">
        <v>0</v>
      </c>
      <c r="AO317" s="3">
        <v>45776</v>
      </c>
      <c r="AP317" s="3">
        <v>45772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1853.3826888888893</v>
      </c>
    </row>
    <row r="318" spans="1:56" ht="28.5" customHeight="1" x14ac:dyDescent="0.45">
      <c r="A318" s="3" t="s">
        <v>146</v>
      </c>
      <c r="B318" s="14" t="s">
        <v>146</v>
      </c>
      <c r="C318" s="9" t="s">
        <v>167</v>
      </c>
      <c r="D318" s="13" t="s">
        <v>168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45777</v>
      </c>
      <c r="U318" s="11">
        <v>50000</v>
      </c>
      <c r="V318" s="10">
        <v>0</v>
      </c>
      <c r="W318" s="10">
        <v>50000</v>
      </c>
      <c r="X318" s="10">
        <v>0</v>
      </c>
      <c r="Y318" s="10">
        <v>52500</v>
      </c>
      <c r="Z318" s="9" t="s">
        <v>137</v>
      </c>
      <c r="AA318" s="8">
        <v>59372.5</v>
      </c>
      <c r="AB318" s="8">
        <v>0</v>
      </c>
      <c r="AC318" s="8">
        <v>59372.5</v>
      </c>
      <c r="AD318" s="8">
        <v>0</v>
      </c>
      <c r="AE318" s="8">
        <v>0</v>
      </c>
      <c r="AF318" s="8">
        <v>0</v>
      </c>
      <c r="AG318" s="1">
        <v>0</v>
      </c>
      <c r="AH318" s="1" t="s">
        <v>169</v>
      </c>
      <c r="AI318" s="1">
        <v>2</v>
      </c>
      <c r="AJ318" s="3">
        <v>45777</v>
      </c>
      <c r="AK318" s="3">
        <v>0</v>
      </c>
      <c r="AL318" s="3">
        <v>45768</v>
      </c>
      <c r="AM318" s="3">
        <v>45775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6672.8093055555564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28</v>
      </c>
      <c r="F319" s="9">
        <v>43</v>
      </c>
      <c r="G319" s="9">
        <v>0</v>
      </c>
      <c r="H319" s="9">
        <v>0</v>
      </c>
      <c r="I319" s="9">
        <v>130</v>
      </c>
      <c r="J319" s="9" t="s">
        <v>57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137</v>
      </c>
      <c r="AA319" s="8">
        <v>145846.79999999999</v>
      </c>
      <c r="AB319" s="8">
        <v>69983.5</v>
      </c>
      <c r="AC319" s="8">
        <v>75863.3</v>
      </c>
      <c r="AD319" s="8">
        <v>0</v>
      </c>
      <c r="AE319" s="8">
        <v>27101.800000000003</v>
      </c>
      <c r="AF319" s="8" t="s">
        <v>58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170</v>
      </c>
      <c r="BD319" s="56">
        <v>0</v>
      </c>
    </row>
  </sheetData>
  <autoFilter ref="A5:BD31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9">
    <cfRule type="expression" dxfId="36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9DA7-B284-4BBE-85AB-645F489831FB}">
  <sheetPr>
    <tabColor rgb="FFFFFF00"/>
  </sheetPr>
  <dimension ref="A1:BD327"/>
  <sheetViews>
    <sheetView zoomScale="80" zoomScaleNormal="80" workbookViewId="0">
      <selection activeCell="I11" sqref="I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45734</v>
      </c>
      <c r="E3" s="80" t="s">
        <v>52</v>
      </c>
      <c r="F3" s="80"/>
      <c r="G3" s="81">
        <v>11.16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484</v>
      </c>
      <c r="C13" s="9" t="s">
        <v>147</v>
      </c>
      <c r="D13" s="13" t="s">
        <v>259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483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190</v>
      </c>
      <c r="AA14" s="8">
        <v>60903.612000000001</v>
      </c>
      <c r="AB14" s="8">
        <v>50231</v>
      </c>
      <c r="AC14" s="8">
        <v>10672.612000000001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775.06880035555571</v>
      </c>
    </row>
    <row r="15" spans="1:56" ht="28.5" customHeight="1" x14ac:dyDescent="0.45">
      <c r="A15" s="3">
        <v>45731</v>
      </c>
      <c r="B15" s="14" t="s">
        <v>640</v>
      </c>
      <c r="C15" s="9" t="s">
        <v>475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190</v>
      </c>
      <c r="AA15" s="8">
        <v>8801.1</v>
      </c>
      <c r="AB15" s="8">
        <v>0</v>
      </c>
      <c r="AC15" s="8">
        <v>8801.1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639.15544000000023</v>
      </c>
    </row>
    <row r="16" spans="1:56" ht="28.5" customHeight="1" x14ac:dyDescent="0.45">
      <c r="A16" s="3">
        <v>45731</v>
      </c>
      <c r="B16" s="14" t="s">
        <v>640</v>
      </c>
      <c r="C16" s="9" t="s">
        <v>475</v>
      </c>
      <c r="D16" s="13" t="s">
        <v>279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190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319.57772000000011</v>
      </c>
    </row>
    <row r="17" spans="1:56" ht="28.5" customHeight="1" x14ac:dyDescent="0.45">
      <c r="A17" s="3">
        <v>45731</v>
      </c>
      <c r="B17" s="14" t="s">
        <v>640</v>
      </c>
      <c r="C17" s="9" t="s">
        <v>475</v>
      </c>
      <c r="D17" s="13" t="s">
        <v>280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190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639.15544000000023</v>
      </c>
    </row>
    <row r="18" spans="1:56" ht="28.5" customHeight="1" x14ac:dyDescent="0.45">
      <c r="A18" s="3" t="s">
        <v>146</v>
      </c>
      <c r="B18" s="14" t="s">
        <v>146</v>
      </c>
      <c r="C18" s="9" t="s">
        <v>275</v>
      </c>
      <c r="D18" s="13" t="s">
        <v>276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190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190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450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190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249009.66199999998</v>
      </c>
      <c r="AB22" s="8">
        <v>50231</v>
      </c>
      <c r="AC22" s="8">
        <v>198778.66199999998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478</v>
      </c>
      <c r="C23" s="9" t="s">
        <v>73</v>
      </c>
      <c r="D23" s="13" t="s">
        <v>293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45735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197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 t="s">
        <v>465</v>
      </c>
      <c r="AG23" s="1" t="s">
        <v>123</v>
      </c>
      <c r="AH23" s="1" t="s">
        <v>74</v>
      </c>
      <c r="AI23" s="1">
        <v>2</v>
      </c>
      <c r="AJ23" s="3">
        <v>45735</v>
      </c>
      <c r="AK23" s="3">
        <v>0</v>
      </c>
      <c r="AL23" s="3">
        <v>45726</v>
      </c>
      <c r="AM23" s="3">
        <v>45733</v>
      </c>
      <c r="AN23" s="3">
        <v>45734</v>
      </c>
      <c r="AO23" s="3">
        <v>45734</v>
      </c>
      <c r="AP23" s="3">
        <v>45730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352.51463377777782</v>
      </c>
    </row>
    <row r="24" spans="1:56" ht="28.5" customHeight="1" x14ac:dyDescent="0.45">
      <c r="A24" s="3">
        <v>45716</v>
      </c>
      <c r="B24" s="14" t="s">
        <v>479</v>
      </c>
      <c r="C24" s="9" t="s">
        <v>73</v>
      </c>
      <c r="D24" s="13" t="s">
        <v>238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45735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123</v>
      </c>
      <c r="AH24" s="1" t="s">
        <v>74</v>
      </c>
      <c r="AI24" s="1">
        <v>2</v>
      </c>
      <c r="AJ24" s="3">
        <v>45735</v>
      </c>
      <c r="AK24" s="3">
        <v>0</v>
      </c>
      <c r="AL24" s="3">
        <v>45726</v>
      </c>
      <c r="AM24" s="3">
        <v>45733</v>
      </c>
      <c r="AN24" s="3">
        <v>45734</v>
      </c>
      <c r="AO24" s="3">
        <v>45734</v>
      </c>
      <c r="AP24" s="3">
        <v>45730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 t="s">
        <v>518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45716</v>
      </c>
      <c r="B25" s="14" t="s">
        <v>479</v>
      </c>
      <c r="C25" s="9" t="s">
        <v>73</v>
      </c>
      <c r="D25" s="13" t="s">
        <v>255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45735</v>
      </c>
      <c r="U25" s="11">
        <v>5000</v>
      </c>
      <c r="V25" s="10">
        <v>0</v>
      </c>
      <c r="W25" s="10">
        <v>5000</v>
      </c>
      <c r="X25" s="10">
        <v>5170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123</v>
      </c>
      <c r="AH25" s="1" t="s">
        <v>74</v>
      </c>
      <c r="AI25" s="1">
        <v>2</v>
      </c>
      <c r="AJ25" s="3">
        <v>45735</v>
      </c>
      <c r="AK25" s="3">
        <v>0</v>
      </c>
      <c r="AL25" s="3">
        <v>45726</v>
      </c>
      <c r="AM25" s="3">
        <v>45733</v>
      </c>
      <c r="AN25" s="3">
        <v>45734</v>
      </c>
      <c r="AO25" s="3">
        <v>45734</v>
      </c>
      <c r="AP25" s="3">
        <v>45730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45715</v>
      </c>
      <c r="B26" s="14" t="s">
        <v>481</v>
      </c>
      <c r="C26" s="9" t="s">
        <v>73</v>
      </c>
      <c r="D26" s="13" t="s">
        <v>232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45735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197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466</v>
      </c>
      <c r="AG26" s="1" t="s">
        <v>124</v>
      </c>
      <c r="AH26" s="1" t="s">
        <v>74</v>
      </c>
      <c r="AI26" s="1">
        <v>2</v>
      </c>
      <c r="AJ26" s="3">
        <v>45735</v>
      </c>
      <c r="AK26" s="3">
        <v>0</v>
      </c>
      <c r="AL26" s="3">
        <v>45726</v>
      </c>
      <c r="AM26" s="3">
        <v>45733</v>
      </c>
      <c r="AN26" s="3">
        <v>45734</v>
      </c>
      <c r="AO26" s="3">
        <v>45734</v>
      </c>
      <c r="AP26" s="3">
        <v>45730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45716</v>
      </c>
      <c r="B27" s="14" t="s">
        <v>479</v>
      </c>
      <c r="C27" s="9" t="s">
        <v>73</v>
      </c>
      <c r="D27" s="13" t="s">
        <v>342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467</v>
      </c>
      <c r="AG27" s="1" t="s">
        <v>123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331.46898400000003</v>
      </c>
    </row>
    <row r="28" spans="1:56" ht="28.5" customHeight="1" x14ac:dyDescent="0.45">
      <c r="A28" s="3">
        <v>45716</v>
      </c>
      <c r="B28" s="14" t="s">
        <v>479</v>
      </c>
      <c r="C28" s="9" t="s">
        <v>73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467</v>
      </c>
      <c r="AG28" s="1" t="s">
        <v>125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331.46898400000003</v>
      </c>
    </row>
    <row r="29" spans="1:56" ht="28.5" customHeight="1" x14ac:dyDescent="0.45">
      <c r="A29" s="3">
        <v>45716</v>
      </c>
      <c r="B29" s="14" t="s">
        <v>479</v>
      </c>
      <c r="C29" s="9" t="s">
        <v>73</v>
      </c>
      <c r="D29" s="13" t="s">
        <v>382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45736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467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0</v>
      </c>
    </row>
    <row r="30" spans="1:56" ht="28.5" customHeight="1" x14ac:dyDescent="0.45">
      <c r="A30" s="3">
        <v>45716</v>
      </c>
      <c r="B30" s="14" t="s">
        <v>479</v>
      </c>
      <c r="C30" s="9" t="s">
        <v>73</v>
      </c>
      <c r="D30" s="13" t="s">
        <v>294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467</v>
      </c>
      <c r="AG30" s="1" t="s">
        <v>123</v>
      </c>
      <c r="AH30" s="1" t="s">
        <v>74</v>
      </c>
      <c r="AI30" s="1">
        <v>2</v>
      </c>
      <c r="AJ30" s="3">
        <v>45736</v>
      </c>
      <c r="AK30" s="3">
        <v>0</v>
      </c>
      <c r="AL30" s="3">
        <v>45727</v>
      </c>
      <c r="AM30" s="3">
        <v>45734</v>
      </c>
      <c r="AN30" s="3">
        <v>45735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331.46898400000003</v>
      </c>
    </row>
    <row r="31" spans="1:56" ht="28.5" customHeight="1" x14ac:dyDescent="0.45">
      <c r="A31" s="3">
        <v>45715</v>
      </c>
      <c r="B31" s="14" t="s">
        <v>482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197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467</v>
      </c>
      <c r="AG31" s="1" t="s">
        <v>123</v>
      </c>
      <c r="AH31" s="1" t="s">
        <v>77</v>
      </c>
      <c r="AI31" s="1">
        <v>1</v>
      </c>
      <c r="AJ31" s="3">
        <v>45736</v>
      </c>
      <c r="AK31" s="3">
        <v>0</v>
      </c>
      <c r="AL31" s="3">
        <v>0</v>
      </c>
      <c r="AM31" s="3">
        <v>0</v>
      </c>
      <c r="AN31" s="3">
        <v>0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0</v>
      </c>
    </row>
    <row r="32" spans="1:56" ht="28.5" customHeight="1" x14ac:dyDescent="0.45">
      <c r="A32" s="3">
        <v>45722</v>
      </c>
      <c r="B32" s="14" t="s">
        <v>506</v>
      </c>
      <c r="C32" s="9" t="s">
        <v>73</v>
      </c>
      <c r="D32" s="13" t="s">
        <v>194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197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507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662.93796800000007</v>
      </c>
    </row>
    <row r="33" spans="1:56" ht="28.5" customHeight="1" x14ac:dyDescent="0.45">
      <c r="A33" s="3">
        <v>45722</v>
      </c>
      <c r="B33" s="14" t="s">
        <v>506</v>
      </c>
      <c r="C33" s="9" t="s">
        <v>73</v>
      </c>
      <c r="D33" s="13" t="s">
        <v>269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507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45722</v>
      </c>
      <c r="B34" s="14" t="s">
        <v>506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507</v>
      </c>
      <c r="AG34" s="1" t="s">
        <v>123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45722</v>
      </c>
      <c r="B35" s="14" t="s">
        <v>506</v>
      </c>
      <c r="C35" s="9" t="s">
        <v>73</v>
      </c>
      <c r="D35" s="13">
        <v>913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507</v>
      </c>
      <c r="AG35" s="1" t="s">
        <v>123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331.46898400000003</v>
      </c>
    </row>
    <row r="36" spans="1:56" ht="28.5" customHeight="1" x14ac:dyDescent="0.45">
      <c r="A36" s="3">
        <v>45728</v>
      </c>
      <c r="B36" s="14" t="s">
        <v>571</v>
      </c>
      <c r="C36" s="9" t="s">
        <v>73</v>
      </c>
      <c r="D36" s="13" t="s">
        <v>231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197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572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331.46898400000003</v>
      </c>
    </row>
    <row r="37" spans="1:56" ht="28.5" customHeight="1" x14ac:dyDescent="0.45">
      <c r="A37" s="3">
        <v>45728</v>
      </c>
      <c r="B37" s="14" t="s">
        <v>573</v>
      </c>
      <c r="C37" s="9" t="s">
        <v>73</v>
      </c>
      <c r="D37" s="13" t="s">
        <v>226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572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352.51463377777782</v>
      </c>
    </row>
    <row r="38" spans="1:56" ht="28.5" customHeight="1" x14ac:dyDescent="0.45">
      <c r="A38" s="3">
        <v>45728</v>
      </c>
      <c r="B38" s="14" t="s">
        <v>573</v>
      </c>
      <c r="C38" s="9" t="s">
        <v>73</v>
      </c>
      <c r="D38" s="13" t="s">
        <v>383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572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352.51463377777782</v>
      </c>
    </row>
    <row r="39" spans="1:56" ht="28.5" customHeight="1" x14ac:dyDescent="0.45">
      <c r="A39" s="3">
        <v>45728</v>
      </c>
      <c r="B39" s="14" t="s">
        <v>573</v>
      </c>
      <c r="C39" s="9" t="s">
        <v>73</v>
      </c>
      <c r="D39" s="13" t="s">
        <v>260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45738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572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705.02926755555563</v>
      </c>
    </row>
    <row r="40" spans="1:56" ht="28.5" customHeight="1" x14ac:dyDescent="0.45">
      <c r="A40" s="3">
        <v>45722</v>
      </c>
      <c r="B40" s="14" t="s">
        <v>506</v>
      </c>
      <c r="C40" s="9" t="s">
        <v>73</v>
      </c>
      <c r="D40" s="13" t="s">
        <v>232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197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508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662.93796800000007</v>
      </c>
    </row>
    <row r="41" spans="1:56" ht="28.5" customHeight="1" x14ac:dyDescent="0.45">
      <c r="A41" s="3">
        <v>45722</v>
      </c>
      <c r="B41" s="14" t="s">
        <v>506</v>
      </c>
      <c r="C41" s="9" t="s">
        <v>73</v>
      </c>
      <c r="D41" s="13" t="s">
        <v>256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45741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197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508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662.93796800000007</v>
      </c>
    </row>
    <row r="42" spans="1:56" ht="28.5" customHeight="1" x14ac:dyDescent="0.45">
      <c r="A42" s="3">
        <v>45722</v>
      </c>
      <c r="B42" s="14" t="s">
        <v>506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45741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508</v>
      </c>
      <c r="AG42" s="1" t="s">
        <v>123</v>
      </c>
      <c r="AH42" s="1" t="s">
        <v>74</v>
      </c>
      <c r="AI42" s="1">
        <v>2</v>
      </c>
      <c r="AJ42" s="3">
        <v>45741</v>
      </c>
      <c r="AK42" s="3">
        <v>0</v>
      </c>
      <c r="AL42" s="3">
        <v>45732</v>
      </c>
      <c r="AM42" s="3">
        <v>45739</v>
      </c>
      <c r="AN42" s="3">
        <v>45740</v>
      </c>
      <c r="AO42" s="3">
        <v>45740</v>
      </c>
      <c r="AP42" s="3">
        <v>45736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45728</v>
      </c>
      <c r="B43" s="14" t="s">
        <v>571</v>
      </c>
      <c r="C43" s="9" t="s">
        <v>73</v>
      </c>
      <c r="D43" s="13" t="s">
        <v>357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574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45728</v>
      </c>
      <c r="B44" s="14" t="s">
        <v>571</v>
      </c>
      <c r="C44" s="9" t="s">
        <v>73</v>
      </c>
      <c r="D44" s="13" t="s">
        <v>358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574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45728</v>
      </c>
      <c r="B45" s="14" t="s">
        <v>571</v>
      </c>
      <c r="C45" s="9" t="s">
        <v>73</v>
      </c>
      <c r="D45" s="13" t="s">
        <v>413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45742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574</v>
      </c>
      <c r="AG45" s="1" t="s">
        <v>123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45728</v>
      </c>
      <c r="B46" s="14" t="s">
        <v>573</v>
      </c>
      <c r="C46" s="9" t="s">
        <v>73</v>
      </c>
      <c r="D46" s="13" t="s">
        <v>232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45742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574</v>
      </c>
      <c r="AG46" s="1" t="s">
        <v>125</v>
      </c>
      <c r="AH46" s="1" t="s">
        <v>74</v>
      </c>
      <c r="AI46" s="1">
        <v>2</v>
      </c>
      <c r="AJ46" s="3">
        <v>45742</v>
      </c>
      <c r="AK46" s="3">
        <v>0</v>
      </c>
      <c r="AL46" s="3">
        <v>45733</v>
      </c>
      <c r="AM46" s="3">
        <v>45740</v>
      </c>
      <c r="AN46" s="3">
        <v>45741</v>
      </c>
      <c r="AO46" s="3">
        <v>45741</v>
      </c>
      <c r="AP46" s="3">
        <v>45737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705.02926755555563</v>
      </c>
    </row>
    <row r="47" spans="1:56" ht="28.5" customHeight="1" x14ac:dyDescent="0.45">
      <c r="A47" s="3">
        <v>45722</v>
      </c>
      <c r="B47" s="14" t="s">
        <v>506</v>
      </c>
      <c r="C47" s="9" t="s">
        <v>73</v>
      </c>
      <c r="D47" s="13" t="s">
        <v>509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510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331.46898400000003</v>
      </c>
    </row>
    <row r="48" spans="1:56" ht="28.5" customHeight="1" x14ac:dyDescent="0.45">
      <c r="A48" s="3">
        <v>45722</v>
      </c>
      <c r="B48" s="14" t="s">
        <v>506</v>
      </c>
      <c r="C48" s="9" t="s">
        <v>73</v>
      </c>
      <c r="D48" s="13" t="s">
        <v>255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510</v>
      </c>
      <c r="AG48" s="1" t="s">
        <v>123</v>
      </c>
      <c r="AH48" s="1" t="s">
        <v>74</v>
      </c>
      <c r="AI48" s="1">
        <v>2</v>
      </c>
      <c r="AJ48" s="3">
        <v>45743</v>
      </c>
      <c r="AK48" s="3">
        <v>0</v>
      </c>
      <c r="AL48" s="3">
        <v>45734</v>
      </c>
      <c r="AM48" s="3">
        <v>45741</v>
      </c>
      <c r="AN48" s="3">
        <v>45742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331.46898400000003</v>
      </c>
    </row>
    <row r="49" spans="1:56" ht="28.5" customHeight="1" x14ac:dyDescent="0.45">
      <c r="A49" s="3">
        <v>45721</v>
      </c>
      <c r="B49" s="14" t="s">
        <v>520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45743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197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45743</v>
      </c>
      <c r="AK49" s="3">
        <v>0</v>
      </c>
      <c r="AL49" s="3">
        <v>0</v>
      </c>
      <c r="AM49" s="3">
        <v>0</v>
      </c>
      <c r="AN49" s="3">
        <v>0</v>
      </c>
      <c r="AO49" s="3">
        <v>45742</v>
      </c>
      <c r="AP49" s="3">
        <v>45738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394.60593333333333</v>
      </c>
    </row>
    <row r="50" spans="1:56" ht="28.5" customHeight="1" x14ac:dyDescent="0.45">
      <c r="A50" s="3">
        <v>45728</v>
      </c>
      <c r="B50" s="14" t="s">
        <v>571</v>
      </c>
      <c r="C50" s="9" t="s">
        <v>73</v>
      </c>
      <c r="D50" s="13" t="s">
        <v>194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45744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197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575</v>
      </c>
      <c r="AG50" s="1" t="s">
        <v>123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662.93796800000007</v>
      </c>
    </row>
    <row r="51" spans="1:56" ht="28.5" customHeight="1" x14ac:dyDescent="0.45">
      <c r="A51" s="3">
        <v>45728</v>
      </c>
      <c r="B51" s="14" t="s">
        <v>571</v>
      </c>
      <c r="C51" s="9" t="s">
        <v>73</v>
      </c>
      <c r="D51" s="13" t="s">
        <v>239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197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575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331.46898400000003</v>
      </c>
    </row>
    <row r="52" spans="1:56" ht="28.5" customHeight="1" x14ac:dyDescent="0.45">
      <c r="A52" s="3">
        <v>45728</v>
      </c>
      <c r="B52" s="14" t="s">
        <v>571</v>
      </c>
      <c r="C52" s="9" t="s">
        <v>73</v>
      </c>
      <c r="D52" s="13" t="s">
        <v>238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197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575</v>
      </c>
      <c r="AG52" s="1" t="s">
        <v>125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331.46898400000003</v>
      </c>
    </row>
    <row r="53" spans="1:56" ht="28.5" customHeight="1" x14ac:dyDescent="0.45">
      <c r="A53" s="3">
        <v>45728</v>
      </c>
      <c r="B53" s="14" t="s">
        <v>573</v>
      </c>
      <c r="C53" s="9" t="s">
        <v>73</v>
      </c>
      <c r="D53" s="13" t="s">
        <v>293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575</v>
      </c>
      <c r="AG53" s="1" t="s">
        <v>61</v>
      </c>
      <c r="AH53" s="1" t="s">
        <v>74</v>
      </c>
      <c r="AI53" s="1">
        <v>2</v>
      </c>
      <c r="AJ53" s="3">
        <v>45744</v>
      </c>
      <c r="AK53" s="3">
        <v>0</v>
      </c>
      <c r="AL53" s="3">
        <v>45735</v>
      </c>
      <c r="AM53" s="3">
        <v>45742</v>
      </c>
      <c r="AN53" s="3">
        <v>45743</v>
      </c>
      <c r="AO53" s="3">
        <v>45743</v>
      </c>
      <c r="AP53" s="3">
        <v>45739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352.51463377777782</v>
      </c>
    </row>
    <row r="54" spans="1:56" ht="28.5" customHeight="1" x14ac:dyDescent="0.45">
      <c r="A54" s="3">
        <v>45728</v>
      </c>
      <c r="B54" s="14" t="s">
        <v>576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197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577</v>
      </c>
      <c r="AG54" s="1" t="s">
        <v>122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1325.8759360000001</v>
      </c>
    </row>
    <row r="55" spans="1:56" ht="28.5" customHeight="1" x14ac:dyDescent="0.45">
      <c r="A55" s="3">
        <v>45728</v>
      </c>
      <c r="B55" s="14" t="s">
        <v>578</v>
      </c>
      <c r="C55" s="9" t="s">
        <v>73</v>
      </c>
      <c r="D55" s="13" t="s">
        <v>59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45745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197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 t="s">
        <v>579</v>
      </c>
      <c r="AG55" s="1" t="s">
        <v>123</v>
      </c>
      <c r="AH55" s="1" t="s">
        <v>77</v>
      </c>
      <c r="AI55" s="1">
        <v>1</v>
      </c>
      <c r="AJ55" s="3">
        <v>45745</v>
      </c>
      <c r="AK55" s="3">
        <v>0</v>
      </c>
      <c r="AL55" s="3">
        <v>0</v>
      </c>
      <c r="AM55" s="3">
        <v>0</v>
      </c>
      <c r="AN55" s="3">
        <v>0</v>
      </c>
      <c r="AO55" s="3">
        <v>45744</v>
      </c>
      <c r="AP55" s="3">
        <v>45740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1325.8759360000001</v>
      </c>
    </row>
    <row r="56" spans="1:56" ht="28.5" customHeight="1" x14ac:dyDescent="0.45">
      <c r="A56" s="3" t="s">
        <v>146</v>
      </c>
      <c r="B56" s="14" t="s">
        <v>146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157</v>
      </c>
      <c r="T56" s="12">
        <v>45777</v>
      </c>
      <c r="U56" s="11">
        <v>600000</v>
      </c>
      <c r="V56" s="10">
        <v>0</v>
      </c>
      <c r="W56" s="10">
        <v>600000</v>
      </c>
      <c r="X56" s="10">
        <v>0</v>
      </c>
      <c r="Y56" s="10">
        <v>630000</v>
      </c>
      <c r="Z56" s="9" t="s">
        <v>197</v>
      </c>
      <c r="AA56" s="8">
        <v>528066</v>
      </c>
      <c r="AB56" s="8">
        <v>0</v>
      </c>
      <c r="AC56" s="8">
        <v>528066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39776.278080000004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197</v>
      </c>
      <c r="AA57" s="8">
        <v>721760.05</v>
      </c>
      <c r="AB57" s="8">
        <v>14598.650000000001</v>
      </c>
      <c r="AC57" s="8">
        <v>707161.4</v>
      </c>
      <c r="AD57" s="8">
        <v>0</v>
      </c>
      <c r="AE57" s="8">
        <v>0</v>
      </c>
      <c r="AF57" s="8" t="s">
        <v>58</v>
      </c>
      <c r="AG57" s="1" t="s">
        <v>123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199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321</v>
      </c>
      <c r="D58" s="13" t="s">
        <v>322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133</v>
      </c>
      <c r="T58" s="12">
        <v>45777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323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 t="s">
        <v>68</v>
      </c>
      <c r="AI58" s="1">
        <v>4</v>
      </c>
      <c r="AJ58" s="3">
        <v>45777</v>
      </c>
      <c r="AK58" s="3">
        <v>45773</v>
      </c>
      <c r="AL58" s="3">
        <v>45767</v>
      </c>
      <c r="AM58" s="3">
        <v>45774</v>
      </c>
      <c r="AN58" s="3">
        <v>45775</v>
      </c>
      <c r="AO58" s="3">
        <v>45775</v>
      </c>
      <c r="AP58" s="3">
        <v>45772</v>
      </c>
      <c r="AQ58" s="3">
        <v>45776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675.91022222222273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323</v>
      </c>
      <c r="AA59" s="8">
        <v>11525.250000000002</v>
      </c>
      <c r="AB59" s="8">
        <v>1520</v>
      </c>
      <c r="AC59" s="8">
        <v>10005.250000000002</v>
      </c>
      <c r="AD59" s="8">
        <v>0</v>
      </c>
      <c r="AE59" s="8">
        <v>11525.250000000002</v>
      </c>
      <c r="AF59" s="8" t="s">
        <v>58</v>
      </c>
      <c r="AG59" s="1" t="s">
        <v>125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324</v>
      </c>
      <c r="BD59" s="56">
        <v>0</v>
      </c>
    </row>
    <row r="60" spans="1:56" ht="28.5" customHeight="1" x14ac:dyDescent="0.45">
      <c r="A60" s="3">
        <v>45721</v>
      </c>
      <c r="B60" s="14" t="s">
        <v>522</v>
      </c>
      <c r="C60" s="9" t="s">
        <v>152</v>
      </c>
      <c r="D60" s="13" t="s">
        <v>493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>
        <v>0</v>
      </c>
      <c r="AG60" s="1" t="s">
        <v>125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240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241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196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45746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>
        <v>0</v>
      </c>
      <c r="AG62" s="1" t="s">
        <v>125</v>
      </c>
      <c r="AH62" s="1" t="s">
        <v>77</v>
      </c>
      <c r="AI62" s="1">
        <v>1</v>
      </c>
      <c r="AJ62" s="3">
        <v>45746</v>
      </c>
      <c r="AK62" s="3">
        <v>0</v>
      </c>
      <c r="AL62" s="3">
        <v>0</v>
      </c>
      <c r="AM62" s="3">
        <v>0</v>
      </c>
      <c r="AN62" s="3">
        <v>0</v>
      </c>
      <c r="AO62" s="3">
        <v>45745</v>
      </c>
      <c r="AP62" s="3">
        <v>45741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196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45777</v>
      </c>
      <c r="U63" s="11">
        <v>10000</v>
      </c>
      <c r="V63" s="10">
        <v>0</v>
      </c>
      <c r="W63" s="10">
        <v>10000</v>
      </c>
      <c r="X63" s="10">
        <v>0</v>
      </c>
      <c r="Y63" s="10">
        <v>0</v>
      </c>
      <c r="Z63" s="9" t="s">
        <v>151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540.28975000000003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151</v>
      </c>
      <c r="AA64" s="8">
        <v>17602.2</v>
      </c>
      <c r="AB64" s="8">
        <v>8801.1</v>
      </c>
      <c r="AC64" s="8">
        <v>8801.1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8.5" customHeight="1" x14ac:dyDescent="0.45">
      <c r="A65" s="3" t="s">
        <v>146</v>
      </c>
      <c r="B65" s="14" t="s">
        <v>146</v>
      </c>
      <c r="C65" s="9" t="s">
        <v>86</v>
      </c>
      <c r="D65" s="13" t="s">
        <v>59</v>
      </c>
      <c r="E65" s="9">
        <v>20</v>
      </c>
      <c r="F65" s="9">
        <v>38</v>
      </c>
      <c r="G65" s="9" t="s">
        <v>60</v>
      </c>
      <c r="H65" s="9">
        <v>0</v>
      </c>
      <c r="I65" s="9">
        <v>72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 t="s">
        <v>63</v>
      </c>
      <c r="U65" s="11">
        <v>50000</v>
      </c>
      <c r="V65" s="10">
        <v>0</v>
      </c>
      <c r="W65" s="10">
        <v>50000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>
        <v>0</v>
      </c>
      <c r="AG65" s="1" t="s">
        <v>122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2937.2039999999997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79</v>
      </c>
      <c r="AA66" s="8">
        <v>55181.5</v>
      </c>
      <c r="AB66" s="8">
        <v>14387</v>
      </c>
      <c r="AC66" s="8">
        <v>40794.5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45674</v>
      </c>
      <c r="B67" s="14" t="s">
        <v>331</v>
      </c>
      <c r="C67" s="9" t="s">
        <v>132</v>
      </c>
      <c r="D67" s="13" t="s">
        <v>364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45735</v>
      </c>
      <c r="U67" s="11">
        <v>2500</v>
      </c>
      <c r="V67" s="10">
        <v>2500</v>
      </c>
      <c r="W67" s="10">
        <v>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45735</v>
      </c>
      <c r="AK67" s="3">
        <v>45731</v>
      </c>
      <c r="AL67" s="3">
        <v>45724</v>
      </c>
      <c r="AM67" s="3">
        <v>45732</v>
      </c>
      <c r="AN67" s="3">
        <v>45733</v>
      </c>
      <c r="AO67" s="3">
        <v>45734</v>
      </c>
      <c r="AP67" s="3">
        <v>45730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331</v>
      </c>
      <c r="C68" s="9" t="s">
        <v>132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45735</v>
      </c>
      <c r="U68" s="11">
        <v>2500</v>
      </c>
      <c r="V68" s="10">
        <v>1780</v>
      </c>
      <c r="W68" s="10">
        <v>720</v>
      </c>
      <c r="X68" s="10">
        <v>2772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45735</v>
      </c>
      <c r="AK68" s="3">
        <v>45731</v>
      </c>
      <c r="AL68" s="3">
        <v>45724</v>
      </c>
      <c r="AM68" s="3">
        <v>45732</v>
      </c>
      <c r="AN68" s="3">
        <v>45733</v>
      </c>
      <c r="AO68" s="3">
        <v>45734</v>
      </c>
      <c r="AP68" s="3">
        <v>45730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331</v>
      </c>
      <c r="C69" s="9" t="s">
        <v>132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45735</v>
      </c>
      <c r="U69" s="11">
        <v>2500</v>
      </c>
      <c r="V69" s="10">
        <v>1875</v>
      </c>
      <c r="W69" s="10">
        <v>625</v>
      </c>
      <c r="X69" s="10">
        <v>5400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45735</v>
      </c>
      <c r="AK69" s="3">
        <v>45731</v>
      </c>
      <c r="AL69" s="3">
        <v>45724</v>
      </c>
      <c r="AM69" s="3">
        <v>45732</v>
      </c>
      <c r="AN69" s="3">
        <v>45733</v>
      </c>
      <c r="AO69" s="3">
        <v>45734</v>
      </c>
      <c r="AP69" s="3">
        <v>45730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396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331</v>
      </c>
      <c r="C70" s="9" t="s">
        <v>132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45736</v>
      </c>
      <c r="U70" s="11">
        <v>2500</v>
      </c>
      <c r="V70" s="10">
        <v>2424</v>
      </c>
      <c r="W70" s="10">
        <v>76</v>
      </c>
      <c r="X70" s="10">
        <v>2750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45736</v>
      </c>
      <c r="AK70" s="3">
        <v>45732</v>
      </c>
      <c r="AL70" s="3">
        <v>45725</v>
      </c>
      <c r="AM70" s="3">
        <v>45733</v>
      </c>
      <c r="AN70" s="3">
        <v>45734</v>
      </c>
      <c r="AO70" s="3">
        <v>45735</v>
      </c>
      <c r="AP70" s="3">
        <v>45731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45724</v>
      </c>
      <c r="B71" s="14" t="s">
        <v>591</v>
      </c>
      <c r="C71" s="9" t="s">
        <v>555</v>
      </c>
      <c r="D71" s="13" t="s">
        <v>556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254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45736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45736</v>
      </c>
      <c r="AK71" s="3">
        <v>45732</v>
      </c>
      <c r="AL71" s="3">
        <v>45726</v>
      </c>
      <c r="AM71" s="3">
        <v>45733</v>
      </c>
      <c r="AN71" s="3">
        <v>45734</v>
      </c>
      <c r="AO71" s="3">
        <v>45734</v>
      </c>
      <c r="AP71" s="3">
        <v>45731</v>
      </c>
      <c r="AQ71" s="3">
        <v>45735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45660</v>
      </c>
      <c r="B72" s="14" t="s">
        <v>331</v>
      </c>
      <c r="C72" s="9" t="s">
        <v>132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45736</v>
      </c>
      <c r="U72" s="11">
        <v>2367</v>
      </c>
      <c r="V72" s="10">
        <v>2367</v>
      </c>
      <c r="W72" s="10">
        <v>0</v>
      </c>
      <c r="X72" s="10">
        <v>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45736</v>
      </c>
      <c r="AK72" s="3">
        <v>45732</v>
      </c>
      <c r="AL72" s="3">
        <v>45725</v>
      </c>
      <c r="AM72" s="3">
        <v>45733</v>
      </c>
      <c r="AN72" s="3">
        <v>45734</v>
      </c>
      <c r="AO72" s="3">
        <v>45735</v>
      </c>
      <c r="AP72" s="3">
        <v>45731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331</v>
      </c>
      <c r="C73" s="9" t="s">
        <v>132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45737</v>
      </c>
      <c r="U73" s="11">
        <v>2300</v>
      </c>
      <c r="V73" s="10">
        <v>2084</v>
      </c>
      <c r="W73" s="10">
        <v>216</v>
      </c>
      <c r="X73" s="10">
        <v>5403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45737</v>
      </c>
      <c r="AK73" s="3">
        <v>45733</v>
      </c>
      <c r="AL73" s="3">
        <v>45726</v>
      </c>
      <c r="AM73" s="3">
        <v>45734</v>
      </c>
      <c r="AN73" s="3">
        <v>45735</v>
      </c>
      <c r="AO73" s="3">
        <v>45736</v>
      </c>
      <c r="AP73" s="3">
        <v>45732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331</v>
      </c>
      <c r="C74" s="9" t="s">
        <v>132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45737</v>
      </c>
      <c r="AK74" s="3">
        <v>45733</v>
      </c>
      <c r="AL74" s="3">
        <v>45726</v>
      </c>
      <c r="AM74" s="3">
        <v>45734</v>
      </c>
      <c r="AN74" s="3">
        <v>45735</v>
      </c>
      <c r="AO74" s="3">
        <v>45736</v>
      </c>
      <c r="AP74" s="3">
        <v>45732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45731</v>
      </c>
      <c r="B75" s="14" t="s">
        <v>620</v>
      </c>
      <c r="C75" s="9" t="s">
        <v>111</v>
      </c>
      <c r="D75" s="13" t="s">
        <v>617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45737</v>
      </c>
      <c r="AK75" s="3">
        <v>45733</v>
      </c>
      <c r="AL75" s="3">
        <v>45726</v>
      </c>
      <c r="AM75" s="3">
        <v>45734</v>
      </c>
      <c r="AN75" s="3">
        <v>45735</v>
      </c>
      <c r="AO75" s="3">
        <v>45736</v>
      </c>
      <c r="AP75" s="3">
        <v>45732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45701</v>
      </c>
      <c r="B76" s="14" t="s">
        <v>414</v>
      </c>
      <c r="C76" s="9" t="s">
        <v>80</v>
      </c>
      <c r="D76" s="13" t="s">
        <v>415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45738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0</v>
      </c>
      <c r="AE76" s="8">
        <v>4414.5199999999995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45738</v>
      </c>
      <c r="AK76" s="3">
        <v>45734</v>
      </c>
      <c r="AL76" s="3">
        <v>45727</v>
      </c>
      <c r="AM76" s="3">
        <v>45735</v>
      </c>
      <c r="AN76" s="3">
        <v>45736</v>
      </c>
      <c r="AO76" s="3">
        <v>45737</v>
      </c>
      <c r="AP76" s="3">
        <v>45733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45701</v>
      </c>
      <c r="B77" s="14" t="s">
        <v>418</v>
      </c>
      <c r="C77" s="9" t="s">
        <v>80</v>
      </c>
      <c r="D77" s="13" t="s">
        <v>378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45738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45738</v>
      </c>
      <c r="AK77" s="3">
        <v>45734</v>
      </c>
      <c r="AL77" s="3">
        <v>45727</v>
      </c>
      <c r="AM77" s="3">
        <v>45735</v>
      </c>
      <c r="AN77" s="3">
        <v>45736</v>
      </c>
      <c r="AO77" s="3">
        <v>45737</v>
      </c>
      <c r="AP77" s="3">
        <v>45733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45727</v>
      </c>
      <c r="B78" s="14" t="s">
        <v>594</v>
      </c>
      <c r="C78" s="9" t="s">
        <v>557</v>
      </c>
      <c r="D78" s="13" t="s">
        <v>558</v>
      </c>
      <c r="E78" s="9">
        <v>20</v>
      </c>
      <c r="F78" s="9">
        <v>34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5</v>
      </c>
      <c r="L78" s="9" t="s">
        <v>254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45738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4959.3500000000004</v>
      </c>
      <c r="AB78" s="8">
        <v>4959.3500000000004</v>
      </c>
      <c r="AC78" s="8">
        <v>0</v>
      </c>
      <c r="AD78" s="8">
        <v>0</v>
      </c>
      <c r="AE78" s="8">
        <v>4959.3500000000004</v>
      </c>
      <c r="AF78" s="8" t="s">
        <v>356</v>
      </c>
      <c r="AG78" s="1" t="s">
        <v>123</v>
      </c>
      <c r="AH78" s="1" t="s">
        <v>75</v>
      </c>
      <c r="AI78" s="1">
        <v>4</v>
      </c>
      <c r="AJ78" s="3">
        <v>45738</v>
      </c>
      <c r="AK78" s="3">
        <v>45734</v>
      </c>
      <c r="AL78" s="3">
        <v>45727</v>
      </c>
      <c r="AM78" s="3">
        <v>45735</v>
      </c>
      <c r="AN78" s="3">
        <v>45736</v>
      </c>
      <c r="AO78" s="3">
        <v>45737</v>
      </c>
      <c r="AP78" s="3">
        <v>45733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45701</v>
      </c>
      <c r="B79" s="14" t="s">
        <v>416</v>
      </c>
      <c r="C79" s="9" t="s">
        <v>80</v>
      </c>
      <c r="D79" s="13" t="s">
        <v>417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45738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45738</v>
      </c>
      <c r="AK79" s="3">
        <v>45734</v>
      </c>
      <c r="AL79" s="3">
        <v>45727</v>
      </c>
      <c r="AM79" s="3">
        <v>45735</v>
      </c>
      <c r="AN79" s="3">
        <v>45736</v>
      </c>
      <c r="AO79" s="3">
        <v>45737</v>
      </c>
      <c r="AP79" s="3">
        <v>45733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45727</v>
      </c>
      <c r="B80" s="14" t="s">
        <v>595</v>
      </c>
      <c r="C80" s="9" t="s">
        <v>155</v>
      </c>
      <c r="D80" s="13" t="s">
        <v>559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45740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619</v>
      </c>
      <c r="AG80" s="1" t="s">
        <v>123</v>
      </c>
      <c r="AH80" s="1" t="s">
        <v>75</v>
      </c>
      <c r="AI80" s="1">
        <v>4</v>
      </c>
      <c r="AJ80" s="3">
        <v>45740</v>
      </c>
      <c r="AK80" s="3">
        <v>45736</v>
      </c>
      <c r="AL80" s="3">
        <v>45729</v>
      </c>
      <c r="AM80" s="3">
        <v>45737</v>
      </c>
      <c r="AN80" s="3">
        <v>45738</v>
      </c>
      <c r="AO80" s="3">
        <v>45739</v>
      </c>
      <c r="AP80" s="3">
        <v>45735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45726</v>
      </c>
      <c r="B81" s="14" t="s">
        <v>596</v>
      </c>
      <c r="C81" s="9" t="s">
        <v>155</v>
      </c>
      <c r="D81" s="13" t="s">
        <v>552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45740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 t="s">
        <v>619</v>
      </c>
      <c r="AG81" s="1" t="s">
        <v>122</v>
      </c>
      <c r="AH81" s="1" t="s">
        <v>75</v>
      </c>
      <c r="AI81" s="1">
        <v>4</v>
      </c>
      <c r="AJ81" s="3">
        <v>45740</v>
      </c>
      <c r="AK81" s="3">
        <v>45736</v>
      </c>
      <c r="AL81" s="3">
        <v>45729</v>
      </c>
      <c r="AM81" s="3">
        <v>45737</v>
      </c>
      <c r="AN81" s="3">
        <v>45738</v>
      </c>
      <c r="AO81" s="3">
        <v>45739</v>
      </c>
      <c r="AP81" s="3">
        <v>45735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45726</v>
      </c>
      <c r="B82" s="14" t="s">
        <v>596</v>
      </c>
      <c r="C82" s="9" t="s">
        <v>155</v>
      </c>
      <c r="D82" s="13" t="s">
        <v>553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 t="s">
        <v>619</v>
      </c>
      <c r="AG82" s="1" t="s">
        <v>123</v>
      </c>
      <c r="AH82" s="1" t="s">
        <v>75</v>
      </c>
      <c r="AI82" s="1">
        <v>4</v>
      </c>
      <c r="AJ82" s="3">
        <v>45740</v>
      </c>
      <c r="AK82" s="3">
        <v>45736</v>
      </c>
      <c r="AL82" s="3">
        <v>45729</v>
      </c>
      <c r="AM82" s="3">
        <v>45737</v>
      </c>
      <c r="AN82" s="3">
        <v>45738</v>
      </c>
      <c r="AO82" s="3">
        <v>45739</v>
      </c>
      <c r="AP82" s="3">
        <v>45735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45726</v>
      </c>
      <c r="B83" s="14" t="s">
        <v>596</v>
      </c>
      <c r="C83" s="9" t="s">
        <v>155</v>
      </c>
      <c r="D83" s="13" t="s">
        <v>554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45740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 t="s">
        <v>619</v>
      </c>
      <c r="AG83" s="1" t="s">
        <v>123</v>
      </c>
      <c r="AH83" s="1" t="s">
        <v>75</v>
      </c>
      <c r="AI83" s="1">
        <v>4</v>
      </c>
      <c r="AJ83" s="3">
        <v>45740</v>
      </c>
      <c r="AK83" s="3">
        <v>45736</v>
      </c>
      <c r="AL83" s="3">
        <v>45729</v>
      </c>
      <c r="AM83" s="3">
        <v>45737</v>
      </c>
      <c r="AN83" s="3">
        <v>45738</v>
      </c>
      <c r="AO83" s="3">
        <v>45739</v>
      </c>
      <c r="AP83" s="3">
        <v>45735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331</v>
      </c>
      <c r="C84" s="9" t="s">
        <v>132</v>
      </c>
      <c r="D84" s="13" t="s">
        <v>364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45741</v>
      </c>
      <c r="U84" s="11">
        <v>2500</v>
      </c>
      <c r="V84" s="10">
        <v>1700</v>
      </c>
      <c r="W84" s="10">
        <v>800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45741</v>
      </c>
      <c r="AK84" s="3">
        <v>45737</v>
      </c>
      <c r="AL84" s="3">
        <v>45730</v>
      </c>
      <c r="AM84" s="3">
        <v>45738</v>
      </c>
      <c r="AN84" s="3">
        <v>45739</v>
      </c>
      <c r="AO84" s="3">
        <v>45740</v>
      </c>
      <c r="AP84" s="3">
        <v>45736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45721</v>
      </c>
      <c r="B85" s="14" t="s">
        <v>523</v>
      </c>
      <c r="C85" s="9" t="s">
        <v>152</v>
      </c>
      <c r="D85" s="13" t="s">
        <v>497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45741</v>
      </c>
      <c r="U85" s="11">
        <v>10000</v>
      </c>
      <c r="V85" s="10">
        <v>340</v>
      </c>
      <c r="W85" s="10">
        <v>9660</v>
      </c>
      <c r="X85" s="10">
        <v>0</v>
      </c>
      <c r="Y85" s="10">
        <v>10143</v>
      </c>
      <c r="Z85" s="9" t="s">
        <v>81</v>
      </c>
      <c r="AA85" s="8">
        <v>10121.265000000001</v>
      </c>
      <c r="AB85" s="8">
        <v>10121.265000000001</v>
      </c>
      <c r="AC85" s="8">
        <v>0</v>
      </c>
      <c r="AD85" s="8">
        <v>0</v>
      </c>
      <c r="AE85" s="8">
        <v>10121.265000000001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45741</v>
      </c>
      <c r="AK85" s="3">
        <v>45737</v>
      </c>
      <c r="AL85" s="3">
        <v>45730</v>
      </c>
      <c r="AM85" s="3">
        <v>45738</v>
      </c>
      <c r="AN85" s="3">
        <v>45739</v>
      </c>
      <c r="AO85" s="3">
        <v>45740</v>
      </c>
      <c r="AP85" s="3">
        <v>45736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523</v>
      </c>
      <c r="C86" s="9" t="s">
        <v>152</v>
      </c>
      <c r="D86" s="13" t="s">
        <v>362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45741</v>
      </c>
      <c r="U86" s="11">
        <v>5040</v>
      </c>
      <c r="V86" s="10">
        <v>342</v>
      </c>
      <c r="W86" s="10">
        <v>4698</v>
      </c>
      <c r="X86" s="10">
        <v>0</v>
      </c>
      <c r="Y86" s="10">
        <v>4932.9000000000005</v>
      </c>
      <c r="Z86" s="9" t="s">
        <v>81</v>
      </c>
      <c r="AA86" s="8">
        <v>4922.3295000000007</v>
      </c>
      <c r="AB86" s="8">
        <v>4922.3295000000007</v>
      </c>
      <c r="AC86" s="8">
        <v>0</v>
      </c>
      <c r="AD86" s="8">
        <v>0</v>
      </c>
      <c r="AE86" s="8">
        <v>4922.3295000000007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45741</v>
      </c>
      <c r="AK86" s="3">
        <v>45737</v>
      </c>
      <c r="AL86" s="3">
        <v>45730</v>
      </c>
      <c r="AM86" s="3">
        <v>45738</v>
      </c>
      <c r="AN86" s="3">
        <v>45739</v>
      </c>
      <c r="AO86" s="3">
        <v>45740</v>
      </c>
      <c r="AP86" s="3">
        <v>45736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331</v>
      </c>
      <c r="C87" s="9" t="s">
        <v>132</v>
      </c>
      <c r="D87" s="13" t="s">
        <v>367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45741</v>
      </c>
      <c r="U87" s="11">
        <v>2500</v>
      </c>
      <c r="V87" s="10">
        <v>2235</v>
      </c>
      <c r="W87" s="10">
        <v>265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45741</v>
      </c>
      <c r="AK87" s="3">
        <v>45737</v>
      </c>
      <c r="AL87" s="3">
        <v>45730</v>
      </c>
      <c r="AM87" s="3">
        <v>45738</v>
      </c>
      <c r="AN87" s="3">
        <v>45739</v>
      </c>
      <c r="AO87" s="3">
        <v>45740</v>
      </c>
      <c r="AP87" s="3">
        <v>45736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331</v>
      </c>
      <c r="C88" s="9" t="s">
        <v>132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2172</v>
      </c>
      <c r="W88" s="10">
        <v>328</v>
      </c>
      <c r="X88" s="10">
        <v>2650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331</v>
      </c>
      <c r="C89" s="9" t="s">
        <v>132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45742</v>
      </c>
      <c r="U89" s="11">
        <v>2500</v>
      </c>
      <c r="V89" s="10">
        <v>2225</v>
      </c>
      <c r="W89" s="10">
        <v>275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45742</v>
      </c>
      <c r="AK89" s="3">
        <v>45738</v>
      </c>
      <c r="AL89" s="3">
        <v>45731</v>
      </c>
      <c r="AM89" s="3">
        <v>45739</v>
      </c>
      <c r="AN89" s="3">
        <v>45740</v>
      </c>
      <c r="AO89" s="3">
        <v>45741</v>
      </c>
      <c r="AP89" s="3">
        <v>45737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331</v>
      </c>
      <c r="C90" s="9" t="s">
        <v>132</v>
      </c>
      <c r="D90" s="13" t="s">
        <v>366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3047</v>
      </c>
      <c r="W90" s="10">
        <v>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385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331</v>
      </c>
      <c r="C91" s="9" t="s">
        <v>132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2404</v>
      </c>
      <c r="W91" s="10">
        <v>96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524</v>
      </c>
      <c r="C92" s="9" t="s">
        <v>152</v>
      </c>
      <c r="D92" s="13" t="s">
        <v>162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45742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20955</v>
      </c>
      <c r="AC92" s="8">
        <v>0</v>
      </c>
      <c r="AD92" s="8">
        <v>0</v>
      </c>
      <c r="AE92" s="8">
        <v>20955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45673</v>
      </c>
      <c r="B93" s="14" t="s">
        <v>331</v>
      </c>
      <c r="C93" s="9" t="s">
        <v>132</v>
      </c>
      <c r="D93" s="13" t="s">
        <v>359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45742</v>
      </c>
      <c r="U93" s="11">
        <v>2500</v>
      </c>
      <c r="V93" s="10">
        <v>2400</v>
      </c>
      <c r="W93" s="10">
        <v>100</v>
      </c>
      <c r="X93" s="10">
        <v>2820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45742</v>
      </c>
      <c r="AK93" s="3">
        <v>45738</v>
      </c>
      <c r="AL93" s="3">
        <v>45731</v>
      </c>
      <c r="AM93" s="3">
        <v>45739</v>
      </c>
      <c r="AN93" s="3">
        <v>45740</v>
      </c>
      <c r="AO93" s="3">
        <v>45741</v>
      </c>
      <c r="AP93" s="3">
        <v>45737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45729</v>
      </c>
      <c r="B94" s="14" t="s">
        <v>618</v>
      </c>
      <c r="C94" s="9" t="s">
        <v>300</v>
      </c>
      <c r="D94" s="13" t="s">
        <v>593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253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45743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0</v>
      </c>
      <c r="AE94" s="8">
        <v>8801.1</v>
      </c>
      <c r="AF94" s="8">
        <v>0</v>
      </c>
      <c r="AG94" s="1" t="s">
        <v>122</v>
      </c>
      <c r="AH94" s="1" t="s">
        <v>68</v>
      </c>
      <c r="AI94" s="1">
        <v>4</v>
      </c>
      <c r="AJ94" s="3">
        <v>45743</v>
      </c>
      <c r="AK94" s="3">
        <v>45739</v>
      </c>
      <c r="AL94" s="3">
        <v>45733</v>
      </c>
      <c r="AM94" s="3">
        <v>45740</v>
      </c>
      <c r="AN94" s="3">
        <v>45741</v>
      </c>
      <c r="AO94" s="3">
        <v>45741</v>
      </c>
      <c r="AP94" s="3">
        <v>45738</v>
      </c>
      <c r="AQ94" s="3">
        <v>45742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45721</v>
      </c>
      <c r="B95" s="14" t="s">
        <v>525</v>
      </c>
      <c r="C95" s="9" t="s">
        <v>152</v>
      </c>
      <c r="D95" s="13" t="s">
        <v>361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45743</v>
      </c>
      <c r="U95" s="11">
        <v>10000</v>
      </c>
      <c r="V95" s="10">
        <v>554</v>
      </c>
      <c r="W95" s="10">
        <v>9446</v>
      </c>
      <c r="X95" s="10">
        <v>0</v>
      </c>
      <c r="Y95" s="10">
        <v>9918.3000000000011</v>
      </c>
      <c r="Z95" s="9" t="s">
        <v>81</v>
      </c>
      <c r="AA95" s="8">
        <v>9897.0465000000022</v>
      </c>
      <c r="AB95" s="8">
        <v>9897.0465000000022</v>
      </c>
      <c r="AC95" s="8">
        <v>0</v>
      </c>
      <c r="AD95" s="8">
        <v>0</v>
      </c>
      <c r="AE95" s="8">
        <v>9897.0465000000022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45743</v>
      </c>
      <c r="AK95" s="3">
        <v>45739</v>
      </c>
      <c r="AL95" s="3">
        <v>45732</v>
      </c>
      <c r="AM95" s="3">
        <v>45740</v>
      </c>
      <c r="AN95" s="3">
        <v>45741</v>
      </c>
      <c r="AO95" s="3">
        <v>45742</v>
      </c>
      <c r="AP95" s="3">
        <v>45738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525</v>
      </c>
      <c r="C96" s="9" t="s">
        <v>152</v>
      </c>
      <c r="D96" s="13" t="s">
        <v>131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45743</v>
      </c>
      <c r="AK96" s="3">
        <v>45739</v>
      </c>
      <c r="AL96" s="3">
        <v>45732</v>
      </c>
      <c r="AM96" s="3">
        <v>45740</v>
      </c>
      <c r="AN96" s="3">
        <v>45741</v>
      </c>
      <c r="AO96" s="3">
        <v>45742</v>
      </c>
      <c r="AP96" s="3">
        <v>45738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251</v>
      </c>
      <c r="C97" s="9" t="s">
        <v>152</v>
      </c>
      <c r="D97" s="13" t="s">
        <v>131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45743</v>
      </c>
      <c r="U97" s="11">
        <v>67</v>
      </c>
      <c r="V97" s="10">
        <v>0</v>
      </c>
      <c r="W97" s="10">
        <v>67</v>
      </c>
      <c r="X97" s="10">
        <v>0</v>
      </c>
      <c r="Y97" s="10">
        <v>70.350000000000009</v>
      </c>
      <c r="Z97" s="9" t="s">
        <v>81</v>
      </c>
      <c r="AA97" s="8">
        <v>70.199250000000006</v>
      </c>
      <c r="AB97" s="8">
        <v>70.199250000000006</v>
      </c>
      <c r="AC97" s="8">
        <v>0</v>
      </c>
      <c r="AD97" s="8">
        <v>0</v>
      </c>
      <c r="AE97" s="8">
        <v>70.199250000000006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45743</v>
      </c>
      <c r="AK97" s="3">
        <v>45739</v>
      </c>
      <c r="AL97" s="3">
        <v>45732</v>
      </c>
      <c r="AM97" s="3">
        <v>45740</v>
      </c>
      <c r="AN97" s="3">
        <v>45741</v>
      </c>
      <c r="AO97" s="3">
        <v>45742</v>
      </c>
      <c r="AP97" s="3">
        <v>45738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526</v>
      </c>
      <c r="C98" s="9" t="s">
        <v>152</v>
      </c>
      <c r="D98" s="13" t="s">
        <v>141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7573</v>
      </c>
      <c r="AC98" s="8">
        <v>13382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45744</v>
      </c>
      <c r="AK98" s="3">
        <v>45740</v>
      </c>
      <c r="AL98" s="3">
        <v>45733</v>
      </c>
      <c r="AM98" s="3">
        <v>45741</v>
      </c>
      <c r="AN98" s="3">
        <v>45742</v>
      </c>
      <c r="AO98" s="3">
        <v>45743</v>
      </c>
      <c r="AP98" s="3">
        <v>45739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1011.0844444444442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141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45744</v>
      </c>
      <c r="U99" s="11">
        <v>1945</v>
      </c>
      <c r="V99" s="10">
        <v>0</v>
      </c>
      <c r="W99" s="10">
        <v>1945</v>
      </c>
      <c r="X99" s="10">
        <v>0</v>
      </c>
      <c r="Y99" s="10">
        <v>2042.25</v>
      </c>
      <c r="Z99" s="9" t="s">
        <v>81</v>
      </c>
      <c r="AA99" s="8">
        <v>2037.8737500000002</v>
      </c>
      <c r="AB99" s="8">
        <v>0</v>
      </c>
      <c r="AC99" s="8">
        <v>2037.8737500000002</v>
      </c>
      <c r="AD99" s="8">
        <v>0</v>
      </c>
      <c r="AE99" s="8">
        <v>2037.8737500000002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45744</v>
      </c>
      <c r="AK99" s="3">
        <v>45740</v>
      </c>
      <c r="AL99" s="3">
        <v>45733</v>
      </c>
      <c r="AM99" s="3">
        <v>45741</v>
      </c>
      <c r="AN99" s="3">
        <v>45742</v>
      </c>
      <c r="AO99" s="3">
        <v>45743</v>
      </c>
      <c r="AP99" s="3">
        <v>45739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153.97268333333332</v>
      </c>
    </row>
    <row r="100" spans="1:56" ht="28.5" customHeight="1" x14ac:dyDescent="0.45">
      <c r="A100" s="3">
        <v>45721</v>
      </c>
      <c r="B100" s="14" t="s">
        <v>522</v>
      </c>
      <c r="C100" s="9" t="s">
        <v>152</v>
      </c>
      <c r="D100" s="13" t="s">
        <v>363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45744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10477.5</v>
      </c>
      <c r="AB100" s="8">
        <v>0</v>
      </c>
      <c r="AC100" s="8">
        <v>10477.5</v>
      </c>
      <c r="AD100" s="8">
        <v>0</v>
      </c>
      <c r="AE100" s="8">
        <v>10477.5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45744</v>
      </c>
      <c r="AK100" s="3">
        <v>45740</v>
      </c>
      <c r="AL100" s="3">
        <v>45733</v>
      </c>
      <c r="AM100" s="3">
        <v>45741</v>
      </c>
      <c r="AN100" s="3">
        <v>45742</v>
      </c>
      <c r="AO100" s="3">
        <v>45743</v>
      </c>
      <c r="AP100" s="3">
        <v>45739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791.63333333333321</v>
      </c>
    </row>
    <row r="101" spans="1:56" ht="28.5" customHeight="1" x14ac:dyDescent="0.45">
      <c r="A101" s="3">
        <v>45674</v>
      </c>
      <c r="B101" s="14" t="s">
        <v>374</v>
      </c>
      <c r="C101" s="9" t="s">
        <v>152</v>
      </c>
      <c r="D101" s="13" t="s">
        <v>363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45744</v>
      </c>
      <c r="U101" s="11">
        <v>940</v>
      </c>
      <c r="V101" s="10">
        <v>0</v>
      </c>
      <c r="W101" s="10">
        <v>940</v>
      </c>
      <c r="X101" s="10">
        <v>0</v>
      </c>
      <c r="Y101" s="10">
        <v>987</v>
      </c>
      <c r="Z101" s="9" t="s">
        <v>81</v>
      </c>
      <c r="AA101" s="8">
        <v>984.8850000000001</v>
      </c>
      <c r="AB101" s="8">
        <v>0</v>
      </c>
      <c r="AC101" s="8">
        <v>984.8850000000001</v>
      </c>
      <c r="AD101" s="8">
        <v>0</v>
      </c>
      <c r="AE101" s="8">
        <v>984.8850000000001</v>
      </c>
      <c r="AF101" s="8" t="s">
        <v>302</v>
      </c>
      <c r="AG101" s="1" t="s">
        <v>123</v>
      </c>
      <c r="AH101" s="1" t="s">
        <v>75</v>
      </c>
      <c r="AI101" s="1">
        <v>4</v>
      </c>
      <c r="AJ101" s="3">
        <v>45744</v>
      </c>
      <c r="AK101" s="3">
        <v>45740</v>
      </c>
      <c r="AL101" s="3">
        <v>45733</v>
      </c>
      <c r="AM101" s="3">
        <v>45741</v>
      </c>
      <c r="AN101" s="3">
        <v>45742</v>
      </c>
      <c r="AO101" s="3">
        <v>45743</v>
      </c>
      <c r="AP101" s="3">
        <v>45739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74.413533333333319</v>
      </c>
    </row>
    <row r="102" spans="1:56" ht="28.5" customHeight="1" x14ac:dyDescent="0.45">
      <c r="A102" s="3">
        <v>45721</v>
      </c>
      <c r="B102" s="14" t="s">
        <v>527</v>
      </c>
      <c r="C102" s="9" t="s">
        <v>152</v>
      </c>
      <c r="D102" s="13" t="s">
        <v>163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45744</v>
      </c>
      <c r="U102" s="11">
        <v>5040</v>
      </c>
      <c r="V102" s="10">
        <v>418</v>
      </c>
      <c r="W102" s="10">
        <v>4622</v>
      </c>
      <c r="X102" s="10">
        <v>0</v>
      </c>
      <c r="Y102" s="10">
        <v>4853.1000000000004</v>
      </c>
      <c r="Z102" s="9" t="s">
        <v>81</v>
      </c>
      <c r="AA102" s="8">
        <v>4842.7004999999999</v>
      </c>
      <c r="AB102" s="8">
        <v>0</v>
      </c>
      <c r="AC102" s="8">
        <v>4842.7004999999999</v>
      </c>
      <c r="AD102" s="8">
        <v>0</v>
      </c>
      <c r="AE102" s="8">
        <v>4842.7004999999999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45744</v>
      </c>
      <c r="AK102" s="3">
        <v>45740</v>
      </c>
      <c r="AL102" s="3">
        <v>45733</v>
      </c>
      <c r="AM102" s="3">
        <v>45741</v>
      </c>
      <c r="AN102" s="3">
        <v>45742</v>
      </c>
      <c r="AO102" s="3">
        <v>45743</v>
      </c>
      <c r="AP102" s="3">
        <v>45739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365.8929266666666</v>
      </c>
    </row>
    <row r="103" spans="1:56" ht="28.5" customHeight="1" x14ac:dyDescent="0.45">
      <c r="A103" s="3">
        <v>45720</v>
      </c>
      <c r="B103" s="14" t="s">
        <v>511</v>
      </c>
      <c r="C103" s="9" t="s">
        <v>111</v>
      </c>
      <c r="D103" s="13" t="s">
        <v>496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45747</v>
      </c>
      <c r="U103" s="11">
        <v>5000</v>
      </c>
      <c r="V103" s="10">
        <v>0</v>
      </c>
      <c r="W103" s="10">
        <v>5000</v>
      </c>
      <c r="X103" s="10">
        <v>5230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45747</v>
      </c>
      <c r="AK103" s="3">
        <v>45743</v>
      </c>
      <c r="AL103" s="3">
        <v>45736</v>
      </c>
      <c r="AM103" s="3">
        <v>45744</v>
      </c>
      <c r="AN103" s="3">
        <v>45745</v>
      </c>
      <c r="AO103" s="3">
        <v>45746</v>
      </c>
      <c r="AP103" s="3">
        <v>45742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45706</v>
      </c>
      <c r="B104" s="14" t="s">
        <v>430</v>
      </c>
      <c r="C104" s="9" t="s">
        <v>111</v>
      </c>
      <c r="D104" s="13" t="s">
        <v>431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45747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45747</v>
      </c>
      <c r="AK104" s="3">
        <v>45743</v>
      </c>
      <c r="AL104" s="3">
        <v>45736</v>
      </c>
      <c r="AM104" s="3">
        <v>45744</v>
      </c>
      <c r="AN104" s="3">
        <v>45745</v>
      </c>
      <c r="AO104" s="3">
        <v>45746</v>
      </c>
      <c r="AP104" s="3">
        <v>45742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45667</v>
      </c>
      <c r="B105" s="14" t="s">
        <v>344</v>
      </c>
      <c r="C105" s="9" t="s">
        <v>111</v>
      </c>
      <c r="D105" s="13" t="s">
        <v>338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45747</v>
      </c>
      <c r="U105" s="11">
        <v>2432</v>
      </c>
      <c r="V105" s="10">
        <v>2432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45747</v>
      </c>
      <c r="AK105" s="3">
        <v>45743</v>
      </c>
      <c r="AL105" s="3">
        <v>45736</v>
      </c>
      <c r="AM105" s="3">
        <v>45744</v>
      </c>
      <c r="AN105" s="3">
        <v>45745</v>
      </c>
      <c r="AO105" s="3">
        <v>45746</v>
      </c>
      <c r="AP105" s="3">
        <v>45742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45667</v>
      </c>
      <c r="B106" s="14" t="s">
        <v>346</v>
      </c>
      <c r="C106" s="9" t="s">
        <v>111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45747</v>
      </c>
      <c r="U106" s="11">
        <v>12000</v>
      </c>
      <c r="V106" s="10">
        <v>0</v>
      </c>
      <c r="W106" s="10">
        <v>12000</v>
      </c>
      <c r="X106" s="10">
        <v>0</v>
      </c>
      <c r="Y106" s="10">
        <v>12600</v>
      </c>
      <c r="Z106" s="9" t="s">
        <v>81</v>
      </c>
      <c r="AA106" s="8">
        <v>13243.56</v>
      </c>
      <c r="AB106" s="8">
        <v>0</v>
      </c>
      <c r="AC106" s="8">
        <v>13243.56</v>
      </c>
      <c r="AD106" s="8">
        <v>0</v>
      </c>
      <c r="AE106" s="8">
        <v>13243.56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45747</v>
      </c>
      <c r="AK106" s="3">
        <v>45743</v>
      </c>
      <c r="AL106" s="3">
        <v>45736</v>
      </c>
      <c r="AM106" s="3">
        <v>45744</v>
      </c>
      <c r="AN106" s="3">
        <v>45745</v>
      </c>
      <c r="AO106" s="3">
        <v>45746</v>
      </c>
      <c r="AP106" s="3">
        <v>45742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1000.6245333333335</v>
      </c>
    </row>
    <row r="107" spans="1:56" ht="28.5" customHeight="1" x14ac:dyDescent="0.45">
      <c r="A107" s="3">
        <v>45721</v>
      </c>
      <c r="B107" s="14" t="s">
        <v>526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0</v>
      </c>
      <c r="AC107" s="8">
        <v>20955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1583.2666666666664</v>
      </c>
    </row>
    <row r="108" spans="1:56" ht="28.5" customHeight="1" x14ac:dyDescent="0.45">
      <c r="A108" s="3">
        <v>45674</v>
      </c>
      <c r="B108" s="14" t="s">
        <v>373</v>
      </c>
      <c r="C108" s="9" t="s">
        <v>152</v>
      </c>
      <c r="D108" s="13" t="s">
        <v>162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254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45748</v>
      </c>
      <c r="U108" s="11">
        <v>811</v>
      </c>
      <c r="V108" s="10">
        <v>0</v>
      </c>
      <c r="W108" s="10">
        <v>811</v>
      </c>
      <c r="X108" s="10">
        <v>0</v>
      </c>
      <c r="Y108" s="10">
        <v>851.55000000000007</v>
      </c>
      <c r="Z108" s="9" t="s">
        <v>81</v>
      </c>
      <c r="AA108" s="8">
        <v>849.72525000000007</v>
      </c>
      <c r="AB108" s="8">
        <v>849.72525000000007</v>
      </c>
      <c r="AC108" s="8">
        <v>0</v>
      </c>
      <c r="AD108" s="8">
        <v>849.72525000000007</v>
      </c>
      <c r="AE108" s="8">
        <v>0</v>
      </c>
      <c r="AF108" s="8" t="s">
        <v>302</v>
      </c>
      <c r="AG108" s="1" t="s">
        <v>122</v>
      </c>
      <c r="AH108" s="1" t="s">
        <v>75</v>
      </c>
      <c r="AI108" s="1">
        <v>4</v>
      </c>
      <c r="AJ108" s="3">
        <v>45748</v>
      </c>
      <c r="AK108" s="3">
        <v>45744</v>
      </c>
      <c r="AL108" s="3">
        <v>45737</v>
      </c>
      <c r="AM108" s="3">
        <v>45745</v>
      </c>
      <c r="AN108" s="3">
        <v>45746</v>
      </c>
      <c r="AO108" s="3">
        <v>45747</v>
      </c>
      <c r="AP108" s="3">
        <v>45743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524</v>
      </c>
      <c r="C109" s="9" t="s">
        <v>152</v>
      </c>
      <c r="D109" s="13" t="s">
        <v>162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45748</v>
      </c>
      <c r="AK109" s="3">
        <v>45744</v>
      </c>
      <c r="AL109" s="3">
        <v>45737</v>
      </c>
      <c r="AM109" s="3">
        <v>45745</v>
      </c>
      <c r="AN109" s="3">
        <v>45746</v>
      </c>
      <c r="AO109" s="3">
        <v>45747</v>
      </c>
      <c r="AP109" s="3">
        <v>45743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45721</v>
      </c>
      <c r="B110" s="14" t="s">
        <v>527</v>
      </c>
      <c r="C110" s="9" t="s">
        <v>152</v>
      </c>
      <c r="D110" s="13" t="s">
        <v>498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45748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0</v>
      </c>
      <c r="AC110" s="8">
        <v>5280.6600000000008</v>
      </c>
      <c r="AD110" s="8">
        <v>0</v>
      </c>
      <c r="AE110" s="8">
        <v>5280.6600000000008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45748</v>
      </c>
      <c r="AK110" s="3">
        <v>45744</v>
      </c>
      <c r="AL110" s="3">
        <v>45737</v>
      </c>
      <c r="AM110" s="3">
        <v>45745</v>
      </c>
      <c r="AN110" s="3">
        <v>45746</v>
      </c>
      <c r="AO110" s="3">
        <v>45747</v>
      </c>
      <c r="AP110" s="3">
        <v>45743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398.98320000000001</v>
      </c>
    </row>
    <row r="111" spans="1:56" ht="28.5" customHeight="1" x14ac:dyDescent="0.45">
      <c r="A111" s="3">
        <v>45611</v>
      </c>
      <c r="B111" s="14" t="s">
        <v>248</v>
      </c>
      <c r="C111" s="9" t="s">
        <v>152</v>
      </c>
      <c r="D111" s="13" t="s">
        <v>498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45748</v>
      </c>
      <c r="U111" s="11">
        <v>640</v>
      </c>
      <c r="V111" s="10">
        <v>225</v>
      </c>
      <c r="W111" s="10">
        <v>415</v>
      </c>
      <c r="X111" s="10">
        <v>0</v>
      </c>
      <c r="Y111" s="10">
        <v>435.75</v>
      </c>
      <c r="Z111" s="9" t="s">
        <v>81</v>
      </c>
      <c r="AA111" s="8">
        <v>434.81625000000008</v>
      </c>
      <c r="AB111" s="8">
        <v>0</v>
      </c>
      <c r="AC111" s="8">
        <v>434.81625000000008</v>
      </c>
      <c r="AD111" s="8">
        <v>0</v>
      </c>
      <c r="AE111" s="8">
        <v>434.81625000000008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45748</v>
      </c>
      <c r="AK111" s="3">
        <v>45744</v>
      </c>
      <c r="AL111" s="3">
        <v>45737</v>
      </c>
      <c r="AM111" s="3">
        <v>45745</v>
      </c>
      <c r="AN111" s="3">
        <v>45746</v>
      </c>
      <c r="AO111" s="3">
        <v>45747</v>
      </c>
      <c r="AP111" s="3">
        <v>45743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32.852783333333335</v>
      </c>
    </row>
    <row r="112" spans="1:56" ht="28.5" customHeight="1" x14ac:dyDescent="0.45">
      <c r="A112" s="3">
        <v>45721</v>
      </c>
      <c r="B112" s="14" t="s">
        <v>528</v>
      </c>
      <c r="C112" s="9" t="s">
        <v>152</v>
      </c>
      <c r="D112" s="13" t="s">
        <v>421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45748</v>
      </c>
      <c r="U112" s="11">
        <v>10080</v>
      </c>
      <c r="V112" s="10">
        <v>0</v>
      </c>
      <c r="W112" s="10">
        <v>10080</v>
      </c>
      <c r="X112" s="10">
        <v>0</v>
      </c>
      <c r="Y112" s="10">
        <v>10584</v>
      </c>
      <c r="Z112" s="9" t="s">
        <v>81</v>
      </c>
      <c r="AA112" s="8">
        <v>10279.684800000001</v>
      </c>
      <c r="AB112" s="8">
        <v>0</v>
      </c>
      <c r="AC112" s="8">
        <v>10279.684800000001</v>
      </c>
      <c r="AD112" s="8">
        <v>0</v>
      </c>
      <c r="AE112" s="8">
        <v>10279.684800000001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45748</v>
      </c>
      <c r="AK112" s="3">
        <v>45744</v>
      </c>
      <c r="AL112" s="3">
        <v>45737</v>
      </c>
      <c r="AM112" s="3">
        <v>45745</v>
      </c>
      <c r="AN112" s="3">
        <v>45746</v>
      </c>
      <c r="AO112" s="3">
        <v>45747</v>
      </c>
      <c r="AP112" s="3">
        <v>45743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776.68729599999983</v>
      </c>
    </row>
    <row r="113" spans="1:56" ht="28.5" customHeight="1" x14ac:dyDescent="0.45">
      <c r="A113" s="3" t="s">
        <v>146</v>
      </c>
      <c r="B113" s="14" t="s">
        <v>146</v>
      </c>
      <c r="C113" s="9" t="s">
        <v>155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45777</v>
      </c>
      <c r="U113" s="11">
        <v>70000</v>
      </c>
      <c r="V113" s="10">
        <v>0</v>
      </c>
      <c r="W113" s="10">
        <v>70000</v>
      </c>
      <c r="X113" s="10">
        <v>0</v>
      </c>
      <c r="Y113" s="10">
        <v>73500</v>
      </c>
      <c r="Z113" s="9" t="s">
        <v>81</v>
      </c>
      <c r="AA113" s="8">
        <v>75298.3</v>
      </c>
      <c r="AB113" s="8">
        <v>0</v>
      </c>
      <c r="AC113" s="8">
        <v>75298.3</v>
      </c>
      <c r="AD113" s="8">
        <v>0</v>
      </c>
      <c r="AE113" s="8">
        <v>75298.3</v>
      </c>
      <c r="AF113" s="8" t="s">
        <v>619</v>
      </c>
      <c r="AG113" s="1" t="s">
        <v>124</v>
      </c>
      <c r="AH113" s="1" t="s">
        <v>75</v>
      </c>
      <c r="AI113" s="1">
        <v>4</v>
      </c>
      <c r="AJ113" s="3">
        <v>45777</v>
      </c>
      <c r="AK113" s="3">
        <v>45773</v>
      </c>
      <c r="AL113" s="3">
        <v>45766</v>
      </c>
      <c r="AM113" s="3">
        <v>45774</v>
      </c>
      <c r="AN113" s="3">
        <v>45775</v>
      </c>
      <c r="AO113" s="3">
        <v>45776</v>
      </c>
      <c r="AP113" s="3">
        <v>45772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5689.2048888888894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429</v>
      </c>
      <c r="C116" s="9" t="s">
        <v>152</v>
      </c>
      <c r="D116" s="13" t="s">
        <v>244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519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512</v>
      </c>
      <c r="C118" s="9" t="s">
        <v>111</v>
      </c>
      <c r="D118" s="13" t="s">
        <v>494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513</v>
      </c>
      <c r="C119" s="9" t="s">
        <v>111</v>
      </c>
      <c r="D119" s="13" t="s">
        <v>495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511</v>
      </c>
      <c r="C120" s="9" t="s">
        <v>111</v>
      </c>
      <c r="D120" s="13" t="s">
        <v>496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514</v>
      </c>
      <c r="C121" s="9" t="s">
        <v>111</v>
      </c>
      <c r="D121" s="13" t="s">
        <v>499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456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381</v>
      </c>
      <c r="C123" s="9" t="s">
        <v>80</v>
      </c>
      <c r="D123" s="13" t="s">
        <v>378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428</v>
      </c>
      <c r="C124" s="9" t="s">
        <v>152</v>
      </c>
      <c r="D124" s="13" t="s">
        <v>210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453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375</v>
      </c>
      <c r="C125" s="9" t="s">
        <v>152</v>
      </c>
      <c r="D125" s="13" t="s">
        <v>365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452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247</v>
      </c>
      <c r="C126" s="9" t="s">
        <v>152</v>
      </c>
      <c r="D126" s="13" t="s">
        <v>161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250</v>
      </c>
      <c r="C127" s="9" t="s">
        <v>152</v>
      </c>
      <c r="D127" s="13" t="s">
        <v>243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249</v>
      </c>
      <c r="C128" s="9" t="s">
        <v>152</v>
      </c>
      <c r="D128" s="13" t="s">
        <v>228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206</v>
      </c>
      <c r="C129" s="9" t="s">
        <v>152</v>
      </c>
      <c r="D129" s="13" t="s">
        <v>204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206</v>
      </c>
      <c r="C130" s="9" t="s">
        <v>152</v>
      </c>
      <c r="D130" s="13" t="s">
        <v>205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288</v>
      </c>
      <c r="C131" s="9" t="s">
        <v>111</v>
      </c>
      <c r="D131" s="13" t="s">
        <v>289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291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261</v>
      </c>
      <c r="C134" s="9" t="s">
        <v>111</v>
      </c>
      <c r="D134" s="13" t="s">
        <v>262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212</v>
      </c>
      <c r="C135" s="9" t="s">
        <v>111</v>
      </c>
      <c r="D135" s="13" t="s">
        <v>213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219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353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216</v>
      </c>
      <c r="C136" s="9" t="s">
        <v>111</v>
      </c>
      <c r="D136" s="13" t="s">
        <v>215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223</v>
      </c>
      <c r="C137" s="9" t="s">
        <v>111</v>
      </c>
      <c r="D137" s="13" t="s">
        <v>224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544957.68580000009</v>
      </c>
      <c r="AB138" s="8">
        <v>135512.35550000001</v>
      </c>
      <c r="AC138" s="8">
        <v>409445.33030000015</v>
      </c>
      <c r="AD138" s="8">
        <v>14079.31525</v>
      </c>
      <c r="AE138" s="8">
        <v>530878.37055000011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400</v>
      </c>
      <c r="C139" s="9" t="s">
        <v>132</v>
      </c>
      <c r="D139" s="13" t="s">
        <v>397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45734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45734</v>
      </c>
      <c r="AK139" s="3">
        <v>0</v>
      </c>
      <c r="AL139" s="3">
        <v>45725</v>
      </c>
      <c r="AM139" s="3">
        <v>45732</v>
      </c>
      <c r="AN139" s="3">
        <v>45733</v>
      </c>
      <c r="AO139" s="3">
        <v>45733</v>
      </c>
      <c r="AP139" s="3">
        <v>45729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45694</v>
      </c>
      <c r="B140" s="14" t="s">
        <v>400</v>
      </c>
      <c r="C140" s="9" t="s">
        <v>132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45734</v>
      </c>
      <c r="U140" s="11">
        <v>6000</v>
      </c>
      <c r="V140" s="10">
        <v>6000</v>
      </c>
      <c r="W140" s="10">
        <v>0</v>
      </c>
      <c r="X140" s="10">
        <v>6000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45734</v>
      </c>
      <c r="AK140" s="3">
        <v>0</v>
      </c>
      <c r="AL140" s="3">
        <v>45725</v>
      </c>
      <c r="AM140" s="3">
        <v>45732</v>
      </c>
      <c r="AN140" s="3">
        <v>45733</v>
      </c>
      <c r="AO140" s="3">
        <v>45733</v>
      </c>
      <c r="AP140" s="3">
        <v>45729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332</v>
      </c>
      <c r="C141" s="9" t="s">
        <v>132</v>
      </c>
      <c r="D141" s="13" t="s">
        <v>309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45735</v>
      </c>
      <c r="U141" s="11">
        <v>2500</v>
      </c>
      <c r="V141" s="10">
        <v>2463</v>
      </c>
      <c r="W141" s="10">
        <v>37</v>
      </c>
      <c r="X141" s="10">
        <v>2723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45735</v>
      </c>
      <c r="AK141" s="3">
        <v>0</v>
      </c>
      <c r="AL141" s="3">
        <v>45726</v>
      </c>
      <c r="AM141" s="3">
        <v>45733</v>
      </c>
      <c r="AN141" s="3">
        <v>45734</v>
      </c>
      <c r="AO141" s="3">
        <v>45734</v>
      </c>
      <c r="AP141" s="3">
        <v>45730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45674</v>
      </c>
      <c r="B142" s="14" t="s">
        <v>332</v>
      </c>
      <c r="C142" s="9" t="s">
        <v>132</v>
      </c>
      <c r="D142" s="13" t="s">
        <v>369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45735</v>
      </c>
      <c r="U142" s="11">
        <v>2500</v>
      </c>
      <c r="V142" s="10">
        <v>2309</v>
      </c>
      <c r="W142" s="10">
        <v>191</v>
      </c>
      <c r="X142" s="10">
        <v>2700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45735</v>
      </c>
      <c r="AK142" s="3">
        <v>0</v>
      </c>
      <c r="AL142" s="3">
        <v>45726</v>
      </c>
      <c r="AM142" s="3">
        <v>45733</v>
      </c>
      <c r="AN142" s="3">
        <v>45734</v>
      </c>
      <c r="AO142" s="3">
        <v>45734</v>
      </c>
      <c r="AP142" s="3">
        <v>45730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332</v>
      </c>
      <c r="C143" s="9" t="s">
        <v>132</v>
      </c>
      <c r="D143" s="13" t="s">
        <v>310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5000</v>
      </c>
      <c r="V143" s="10">
        <v>5000</v>
      </c>
      <c r="W143" s="10">
        <v>0</v>
      </c>
      <c r="X143" s="10">
        <v>5000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332</v>
      </c>
      <c r="C144" s="9" t="s">
        <v>132</v>
      </c>
      <c r="D144" s="13" t="s">
        <v>308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117</v>
      </c>
      <c r="AA144" s="8">
        <v>5657.85</v>
      </c>
      <c r="AB144" s="8">
        <v>0</v>
      </c>
      <c r="AC144" s="8">
        <v>5657.85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45736</v>
      </c>
      <c r="AK144" s="3">
        <v>0</v>
      </c>
      <c r="AL144" s="3">
        <v>45727</v>
      </c>
      <c r="AM144" s="3">
        <v>45734</v>
      </c>
      <c r="AN144" s="3">
        <v>45735</v>
      </c>
      <c r="AO144" s="3">
        <v>45735</v>
      </c>
      <c r="AP144" s="3">
        <v>45731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445.71285000000012</v>
      </c>
    </row>
    <row r="145" spans="1:56" ht="28.5" customHeight="1" x14ac:dyDescent="0.45">
      <c r="A145" s="3">
        <v>45694</v>
      </c>
      <c r="B145" s="14" t="s">
        <v>400</v>
      </c>
      <c r="C145" s="9" t="s">
        <v>132</v>
      </c>
      <c r="D145" s="13" t="s">
        <v>398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45736</v>
      </c>
      <c r="U145" s="11">
        <v>15000</v>
      </c>
      <c r="V145" s="10">
        <v>15000</v>
      </c>
      <c r="W145" s="10">
        <v>0</v>
      </c>
      <c r="X145" s="10">
        <v>17840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45736</v>
      </c>
      <c r="AK145" s="3">
        <v>0</v>
      </c>
      <c r="AL145" s="3">
        <v>45727</v>
      </c>
      <c r="AM145" s="3">
        <v>45734</v>
      </c>
      <c r="AN145" s="3">
        <v>45735</v>
      </c>
      <c r="AO145" s="3">
        <v>45735</v>
      </c>
      <c r="AP145" s="3">
        <v>45731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332</v>
      </c>
      <c r="C146" s="9" t="s">
        <v>132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45736</v>
      </c>
      <c r="U146" s="11">
        <v>2500</v>
      </c>
      <c r="V146" s="10">
        <v>2280</v>
      </c>
      <c r="W146" s="10">
        <v>220</v>
      </c>
      <c r="X146" s="10">
        <v>3606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45736</v>
      </c>
      <c r="AK146" s="3">
        <v>0</v>
      </c>
      <c r="AL146" s="3">
        <v>45727</v>
      </c>
      <c r="AM146" s="3">
        <v>45734</v>
      </c>
      <c r="AN146" s="3">
        <v>45735</v>
      </c>
      <c r="AO146" s="3">
        <v>45735</v>
      </c>
      <c r="AP146" s="3">
        <v>45731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45674</v>
      </c>
      <c r="B147" s="14" t="s">
        <v>332</v>
      </c>
      <c r="C147" s="9" t="s">
        <v>132</v>
      </c>
      <c r="D147" s="13" t="s">
        <v>368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45737</v>
      </c>
      <c r="U147" s="11">
        <v>5000</v>
      </c>
      <c r="V147" s="10">
        <v>4915</v>
      </c>
      <c r="W147" s="10">
        <v>85</v>
      </c>
      <c r="X147" s="10">
        <v>5300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45737</v>
      </c>
      <c r="AK147" s="3">
        <v>0</v>
      </c>
      <c r="AL147" s="3">
        <v>45728</v>
      </c>
      <c r="AM147" s="3">
        <v>45735</v>
      </c>
      <c r="AN147" s="3">
        <v>45736</v>
      </c>
      <c r="AO147" s="3">
        <v>45736</v>
      </c>
      <c r="AP147" s="3">
        <v>45732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400</v>
      </c>
      <c r="C148" s="9" t="s">
        <v>132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45737</v>
      </c>
      <c r="U148" s="11">
        <v>10000</v>
      </c>
      <c r="V148" s="10">
        <v>10000</v>
      </c>
      <c r="W148" s="10">
        <v>0</v>
      </c>
      <c r="X148" s="10">
        <v>6000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45737</v>
      </c>
      <c r="AK148" s="3">
        <v>0</v>
      </c>
      <c r="AL148" s="3">
        <v>45728</v>
      </c>
      <c r="AM148" s="3">
        <v>45735</v>
      </c>
      <c r="AN148" s="3">
        <v>45736</v>
      </c>
      <c r="AO148" s="3">
        <v>45736</v>
      </c>
      <c r="AP148" s="3">
        <v>45732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332</v>
      </c>
      <c r="C149" s="9" t="s">
        <v>132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45737</v>
      </c>
      <c r="U149" s="11">
        <v>2500</v>
      </c>
      <c r="V149" s="10">
        <v>2455</v>
      </c>
      <c r="W149" s="10">
        <v>45</v>
      </c>
      <c r="X149" s="10">
        <v>2697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124</v>
      </c>
      <c r="AH149" s="1" t="s">
        <v>74</v>
      </c>
      <c r="AI149" s="1">
        <v>2</v>
      </c>
      <c r="AJ149" s="3">
        <v>45737</v>
      </c>
      <c r="AK149" s="3">
        <v>0</v>
      </c>
      <c r="AL149" s="3">
        <v>45728</v>
      </c>
      <c r="AM149" s="3">
        <v>45735</v>
      </c>
      <c r="AN149" s="3">
        <v>45736</v>
      </c>
      <c r="AO149" s="3">
        <v>45736</v>
      </c>
      <c r="AP149" s="3">
        <v>45732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45694</v>
      </c>
      <c r="B150" s="14" t="s">
        <v>400</v>
      </c>
      <c r="C150" s="9" t="s">
        <v>132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45740</v>
      </c>
      <c r="U150" s="11">
        <v>8100</v>
      </c>
      <c r="V150" s="10">
        <v>8100</v>
      </c>
      <c r="W150" s="10">
        <v>0</v>
      </c>
      <c r="X150" s="10">
        <v>8000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45740</v>
      </c>
      <c r="AK150" s="3">
        <v>0</v>
      </c>
      <c r="AL150" s="3">
        <v>45731</v>
      </c>
      <c r="AM150" s="3">
        <v>45738</v>
      </c>
      <c r="AN150" s="3">
        <v>45739</v>
      </c>
      <c r="AO150" s="3">
        <v>45739</v>
      </c>
      <c r="AP150" s="3">
        <v>45735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332</v>
      </c>
      <c r="C151" s="9" t="s">
        <v>132</v>
      </c>
      <c r="D151" s="13" t="s">
        <v>372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45741</v>
      </c>
      <c r="U151" s="11">
        <v>5000</v>
      </c>
      <c r="V151" s="10">
        <v>4914</v>
      </c>
      <c r="W151" s="10">
        <v>86</v>
      </c>
      <c r="X151" s="10">
        <v>5400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45674</v>
      </c>
      <c r="B152" s="14" t="s">
        <v>332</v>
      </c>
      <c r="C152" s="9" t="s">
        <v>132</v>
      </c>
      <c r="D152" s="13" t="s">
        <v>310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45741</v>
      </c>
      <c r="U152" s="11">
        <v>4000</v>
      </c>
      <c r="V152" s="10">
        <v>3066</v>
      </c>
      <c r="W152" s="10">
        <v>934</v>
      </c>
      <c r="X152" s="10">
        <v>4000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332</v>
      </c>
      <c r="C153" s="9" t="s">
        <v>132</v>
      </c>
      <c r="D153" s="13" t="s">
        <v>371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45742</v>
      </c>
      <c r="U153" s="11">
        <v>2500</v>
      </c>
      <c r="V153" s="10">
        <v>2602</v>
      </c>
      <c r="W153" s="10">
        <v>0</v>
      </c>
      <c r="X153" s="10">
        <v>2700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45742</v>
      </c>
      <c r="AK153" s="3">
        <v>0</v>
      </c>
      <c r="AL153" s="3">
        <v>45733</v>
      </c>
      <c r="AM153" s="3">
        <v>45740</v>
      </c>
      <c r="AN153" s="3">
        <v>45741</v>
      </c>
      <c r="AO153" s="3">
        <v>45741</v>
      </c>
      <c r="AP153" s="3">
        <v>45737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332</v>
      </c>
      <c r="C154" s="9" t="s">
        <v>132</v>
      </c>
      <c r="D154" s="13" t="s">
        <v>370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45742</v>
      </c>
      <c r="U154" s="11">
        <v>2500</v>
      </c>
      <c r="V154" s="10">
        <v>2525</v>
      </c>
      <c r="W154" s="10">
        <v>0</v>
      </c>
      <c r="X154" s="10">
        <v>2750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45742</v>
      </c>
      <c r="AK154" s="3">
        <v>0</v>
      </c>
      <c r="AL154" s="3">
        <v>45733</v>
      </c>
      <c r="AM154" s="3">
        <v>45740</v>
      </c>
      <c r="AN154" s="3">
        <v>45741</v>
      </c>
      <c r="AO154" s="3">
        <v>45741</v>
      </c>
      <c r="AP154" s="3">
        <v>45737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332</v>
      </c>
      <c r="C155" s="9" t="s">
        <v>132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117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126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222.85642500000006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82</v>
      </c>
      <c r="J156" s="9" t="s">
        <v>78</v>
      </c>
      <c r="K156" s="9">
        <v>2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117</v>
      </c>
      <c r="AA156" s="8">
        <v>8486.7750000000015</v>
      </c>
      <c r="AB156" s="8">
        <v>0</v>
      </c>
      <c r="AC156" s="8">
        <v>8486.7750000000015</v>
      </c>
      <c r="AD156" s="8">
        <v>0</v>
      </c>
      <c r="AE156" s="8">
        <v>0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119</v>
      </c>
      <c r="BD156" s="56">
        <v>0</v>
      </c>
    </row>
    <row r="157" spans="1:56" ht="28.5" customHeight="1" x14ac:dyDescent="0.45">
      <c r="A157" s="3">
        <v>45705</v>
      </c>
      <c r="B157" s="14" t="s">
        <v>436</v>
      </c>
      <c r="C157" s="9" t="s">
        <v>152</v>
      </c>
      <c r="D157" s="13" t="s">
        <v>292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404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45736</v>
      </c>
      <c r="U157" s="11">
        <v>24475</v>
      </c>
      <c r="V157" s="10">
        <v>0</v>
      </c>
      <c r="W157" s="10">
        <v>24475</v>
      </c>
      <c r="X157" s="10">
        <v>15186</v>
      </c>
      <c r="Y157" s="10">
        <v>9753.4500000000007</v>
      </c>
      <c r="Z157" s="9" t="s">
        <v>82</v>
      </c>
      <c r="AA157" s="8">
        <v>10219.177237500002</v>
      </c>
      <c r="AB157" s="8">
        <v>10219.177237500002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45714</v>
      </c>
      <c r="B158" s="14" t="s">
        <v>469</v>
      </c>
      <c r="C158" s="9" t="s">
        <v>86</v>
      </c>
      <c r="D158" s="13" t="s">
        <v>410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234</v>
      </c>
      <c r="T158" s="12">
        <v>45740</v>
      </c>
      <c r="U158" s="11">
        <v>20000</v>
      </c>
      <c r="V158" s="10">
        <v>0</v>
      </c>
      <c r="W158" s="10">
        <v>20000</v>
      </c>
      <c r="X158" s="10">
        <v>15000</v>
      </c>
      <c r="Y158" s="10">
        <v>5250</v>
      </c>
      <c r="Z158" s="9" t="s">
        <v>82</v>
      </c>
      <c r="AA158" s="8">
        <v>5647.3725000000013</v>
      </c>
      <c r="AB158" s="8">
        <v>5647.3725000000013</v>
      </c>
      <c r="AC158" s="8">
        <v>0</v>
      </c>
      <c r="AD158" s="8">
        <v>0</v>
      </c>
      <c r="AE158" s="8">
        <v>0</v>
      </c>
      <c r="AF158" s="8" t="s">
        <v>439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45714</v>
      </c>
      <c r="B159" s="14" t="s">
        <v>469</v>
      </c>
      <c r="C159" s="9" t="s">
        <v>86</v>
      </c>
      <c r="D159" s="13" t="s">
        <v>411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234</v>
      </c>
      <c r="T159" s="12">
        <v>45740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32270.700000000004</v>
      </c>
      <c r="AB159" s="8">
        <v>19374</v>
      </c>
      <c r="AC159" s="8">
        <v>12896.700000000004</v>
      </c>
      <c r="AD159" s="8">
        <v>0</v>
      </c>
      <c r="AE159" s="8">
        <v>0</v>
      </c>
      <c r="AF159" s="8" t="s">
        <v>439</v>
      </c>
      <c r="AG159" s="1" t="s">
        <v>123</v>
      </c>
      <c r="AH159" s="1" t="s">
        <v>74</v>
      </c>
      <c r="AI159" s="1">
        <v>2</v>
      </c>
      <c r="AJ159" s="3">
        <v>45740</v>
      </c>
      <c r="AK159" s="3">
        <v>0</v>
      </c>
      <c r="AL159" s="3">
        <v>45731</v>
      </c>
      <c r="AM159" s="3">
        <v>45738</v>
      </c>
      <c r="AN159" s="3">
        <v>45739</v>
      </c>
      <c r="AO159" s="3">
        <v>45739</v>
      </c>
      <c r="AP159" s="3">
        <v>45735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985.88106666666704</v>
      </c>
    </row>
    <row r="160" spans="1:56" ht="28.5" customHeight="1" x14ac:dyDescent="0.45">
      <c r="A160" s="3">
        <v>45714</v>
      </c>
      <c r="B160" s="14" t="s">
        <v>470</v>
      </c>
      <c r="C160" s="9" t="s">
        <v>86</v>
      </c>
      <c r="D160" s="13" t="s">
        <v>354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234</v>
      </c>
      <c r="T160" s="12">
        <v>45740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439</v>
      </c>
      <c r="AG160" s="1" t="s">
        <v>123</v>
      </c>
      <c r="AH160" s="1" t="s">
        <v>74</v>
      </c>
      <c r="AI160" s="1">
        <v>2</v>
      </c>
      <c r="AJ160" s="3">
        <v>45740</v>
      </c>
      <c r="AK160" s="3">
        <v>0</v>
      </c>
      <c r="AL160" s="3">
        <v>45731</v>
      </c>
      <c r="AM160" s="3">
        <v>45738</v>
      </c>
      <c r="AN160" s="3">
        <v>45739</v>
      </c>
      <c r="AO160" s="3">
        <v>45739</v>
      </c>
      <c r="AP160" s="3">
        <v>45735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45714</v>
      </c>
      <c r="B161" s="14" t="s">
        <v>471</v>
      </c>
      <c r="C161" s="9" t="s">
        <v>86</v>
      </c>
      <c r="D161" s="13" t="s">
        <v>472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234</v>
      </c>
      <c r="T161" s="12">
        <v>45740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439</v>
      </c>
      <c r="AG161" s="1" t="s">
        <v>123</v>
      </c>
      <c r="AH161" s="1" t="s">
        <v>74</v>
      </c>
      <c r="AI161" s="1">
        <v>2</v>
      </c>
      <c r="AJ161" s="3">
        <v>45740</v>
      </c>
      <c r="AK161" s="3">
        <v>0</v>
      </c>
      <c r="AL161" s="3">
        <v>45731</v>
      </c>
      <c r="AM161" s="3">
        <v>45738</v>
      </c>
      <c r="AN161" s="3">
        <v>45739</v>
      </c>
      <c r="AO161" s="3">
        <v>45739</v>
      </c>
      <c r="AP161" s="3">
        <v>45735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45723</v>
      </c>
      <c r="B162" s="14" t="s">
        <v>560</v>
      </c>
      <c r="C162" s="9" t="s">
        <v>86</v>
      </c>
      <c r="D162" s="13" t="s">
        <v>442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234</v>
      </c>
      <c r="T162" s="12">
        <v>45740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443</v>
      </c>
      <c r="AG162" s="1" t="s">
        <v>123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45707</v>
      </c>
      <c r="B163" s="14" t="s">
        <v>449</v>
      </c>
      <c r="C163" s="9" t="s">
        <v>86</v>
      </c>
      <c r="D163" s="13" t="s">
        <v>440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334</v>
      </c>
      <c r="T163" s="12">
        <v>45741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301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45707</v>
      </c>
      <c r="B164" s="14" t="s">
        <v>449</v>
      </c>
      <c r="C164" s="9" t="s">
        <v>86</v>
      </c>
      <c r="D164" s="13" t="s">
        <v>441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334</v>
      </c>
      <c r="T164" s="12">
        <v>45741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301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45707</v>
      </c>
      <c r="B165" s="14" t="s">
        <v>449</v>
      </c>
      <c r="C165" s="9" t="s">
        <v>86</v>
      </c>
      <c r="D165" s="13" t="s">
        <v>384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334</v>
      </c>
      <c r="T165" s="12">
        <v>45741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301</v>
      </c>
      <c r="AG165" s="1" t="s">
        <v>124</v>
      </c>
      <c r="AH165" s="1" t="s">
        <v>74</v>
      </c>
      <c r="AI165" s="1">
        <v>2</v>
      </c>
      <c r="AJ165" s="3">
        <v>45741</v>
      </c>
      <c r="AK165" s="3">
        <v>0</v>
      </c>
      <c r="AL165" s="3">
        <v>45732</v>
      </c>
      <c r="AM165" s="3">
        <v>45739</v>
      </c>
      <c r="AN165" s="3">
        <v>45740</v>
      </c>
      <c r="AO165" s="3">
        <v>45740</v>
      </c>
      <c r="AP165" s="3">
        <v>45736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138</v>
      </c>
      <c r="C166" s="9" t="s">
        <v>86</v>
      </c>
      <c r="D166" s="13" t="s">
        <v>621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234</v>
      </c>
      <c r="T166" s="12">
        <v>45741</v>
      </c>
      <c r="U166" s="11">
        <v>15000</v>
      </c>
      <c r="V166" s="10">
        <v>0</v>
      </c>
      <c r="W166" s="10">
        <v>15000</v>
      </c>
      <c r="X166" s="10">
        <v>0</v>
      </c>
      <c r="Y166" s="10">
        <v>15750</v>
      </c>
      <c r="Z166" s="9" t="s">
        <v>82</v>
      </c>
      <c r="AA166" s="8">
        <v>16135.350000000002</v>
      </c>
      <c r="AB166" s="8">
        <v>0</v>
      </c>
      <c r="AC166" s="8">
        <v>16135.350000000002</v>
      </c>
      <c r="AD166" s="8">
        <v>0</v>
      </c>
      <c r="AE166" s="8">
        <v>0</v>
      </c>
      <c r="AF166" s="8" t="s">
        <v>245</v>
      </c>
      <c r="AG166" s="1" t="s">
        <v>123</v>
      </c>
      <c r="AH166" s="1" t="s">
        <v>74</v>
      </c>
      <c r="AI166" s="1">
        <v>2</v>
      </c>
      <c r="AJ166" s="3">
        <v>45741</v>
      </c>
      <c r="AK166" s="3">
        <v>0</v>
      </c>
      <c r="AL166" s="3">
        <v>45732</v>
      </c>
      <c r="AM166" s="3">
        <v>45739</v>
      </c>
      <c r="AN166" s="3">
        <v>45740</v>
      </c>
      <c r="AO166" s="3">
        <v>45740</v>
      </c>
      <c r="AP166" s="3">
        <v>45736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1233.4578666666669</v>
      </c>
    </row>
    <row r="167" spans="1:56" ht="28.5" customHeight="1" x14ac:dyDescent="0.45">
      <c r="A167" s="3">
        <v>45731</v>
      </c>
      <c r="B167" s="14" t="s">
        <v>138</v>
      </c>
      <c r="C167" s="9" t="s">
        <v>86</v>
      </c>
      <c r="D167" s="13" t="s">
        <v>622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234</v>
      </c>
      <c r="T167" s="12">
        <v>45741</v>
      </c>
      <c r="U167" s="11">
        <v>15000</v>
      </c>
      <c r="V167" s="10">
        <v>0</v>
      </c>
      <c r="W167" s="10">
        <v>15000</v>
      </c>
      <c r="X167" s="10">
        <v>0</v>
      </c>
      <c r="Y167" s="10">
        <v>15750</v>
      </c>
      <c r="Z167" s="9" t="s">
        <v>82</v>
      </c>
      <c r="AA167" s="8">
        <v>16135.350000000002</v>
      </c>
      <c r="AB167" s="8">
        <v>0</v>
      </c>
      <c r="AC167" s="8">
        <v>16135.350000000002</v>
      </c>
      <c r="AD167" s="8">
        <v>0</v>
      </c>
      <c r="AE167" s="8">
        <v>0</v>
      </c>
      <c r="AF167" s="8" t="s">
        <v>245</v>
      </c>
      <c r="AG167" s="1" t="s">
        <v>123</v>
      </c>
      <c r="AH167" s="1" t="s">
        <v>74</v>
      </c>
      <c r="AI167" s="1">
        <v>2</v>
      </c>
      <c r="AJ167" s="3">
        <v>45741</v>
      </c>
      <c r="AK167" s="3">
        <v>0</v>
      </c>
      <c r="AL167" s="3">
        <v>45732</v>
      </c>
      <c r="AM167" s="3">
        <v>45739</v>
      </c>
      <c r="AN167" s="3">
        <v>45740</v>
      </c>
      <c r="AO167" s="3">
        <v>45740</v>
      </c>
      <c r="AP167" s="3">
        <v>45736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1233.4578666666669</v>
      </c>
    </row>
    <row r="168" spans="1:56" ht="28.5" customHeight="1" x14ac:dyDescent="0.45">
      <c r="A168" s="3">
        <v>45721</v>
      </c>
      <c r="B168" s="14" t="s">
        <v>520</v>
      </c>
      <c r="C168" s="9" t="s">
        <v>73</v>
      </c>
      <c r="D168" s="13" t="s">
        <v>233</v>
      </c>
      <c r="E168" s="9">
        <v>20</v>
      </c>
      <c r="F168" s="9">
        <v>32</v>
      </c>
      <c r="G168" s="9" t="s">
        <v>60</v>
      </c>
      <c r="H168" s="9">
        <v>0</v>
      </c>
      <c r="I168" s="9">
        <v>72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157</v>
      </c>
      <c r="T168" s="12">
        <v>45743</v>
      </c>
      <c r="U168" s="11">
        <v>10000</v>
      </c>
      <c r="V168" s="10">
        <v>0</v>
      </c>
      <c r="W168" s="10">
        <v>10000</v>
      </c>
      <c r="X168" s="10">
        <v>10509</v>
      </c>
      <c r="Y168" s="10">
        <v>0</v>
      </c>
      <c r="Z168" s="9" t="s">
        <v>82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45743</v>
      </c>
      <c r="AK168" s="3">
        <v>0</v>
      </c>
      <c r="AL168" s="3">
        <v>45734</v>
      </c>
      <c r="AM168" s="3">
        <v>45741</v>
      </c>
      <c r="AN168" s="3">
        <v>45742</v>
      </c>
      <c r="AO168" s="3">
        <v>45742</v>
      </c>
      <c r="AP168" s="3">
        <v>45738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45">
      <c r="A169" s="3">
        <v>45714</v>
      </c>
      <c r="B169" s="14" t="s">
        <v>468</v>
      </c>
      <c r="C169" s="9" t="s">
        <v>86</v>
      </c>
      <c r="D169" s="13" t="s">
        <v>386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334</v>
      </c>
      <c r="T169" s="12">
        <v>45743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82</v>
      </c>
      <c r="AA169" s="8">
        <v>53784.500000000007</v>
      </c>
      <c r="AB169" s="8">
        <v>0</v>
      </c>
      <c r="AC169" s="8">
        <v>53784.500000000007</v>
      </c>
      <c r="AD169" s="8">
        <v>0</v>
      </c>
      <c r="AE169" s="8">
        <v>0</v>
      </c>
      <c r="AF169" s="8" t="s">
        <v>439</v>
      </c>
      <c r="AG169" s="1" t="s">
        <v>123</v>
      </c>
      <c r="AH169" s="1" t="s">
        <v>74</v>
      </c>
      <c r="AI169" s="1">
        <v>2</v>
      </c>
      <c r="AJ169" s="3">
        <v>45743</v>
      </c>
      <c r="AK169" s="3">
        <v>0</v>
      </c>
      <c r="AL169" s="3">
        <v>45734</v>
      </c>
      <c r="AM169" s="3">
        <v>45741</v>
      </c>
      <c r="AN169" s="3">
        <v>45742</v>
      </c>
      <c r="AO169" s="3">
        <v>45742</v>
      </c>
      <c r="AP169" s="3">
        <v>45738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4111.5262222222227</v>
      </c>
    </row>
    <row r="170" spans="1:56" ht="28.5" customHeight="1" x14ac:dyDescent="0.45">
      <c r="A170" s="3">
        <v>45721</v>
      </c>
      <c r="B170" s="14" t="s">
        <v>529</v>
      </c>
      <c r="C170" s="9" t="s">
        <v>152</v>
      </c>
      <c r="D170" s="13" t="s">
        <v>296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45743</v>
      </c>
      <c r="AK170" s="3">
        <v>0</v>
      </c>
      <c r="AL170" s="3">
        <v>45734</v>
      </c>
      <c r="AM170" s="3">
        <v>45741</v>
      </c>
      <c r="AN170" s="3">
        <v>45742</v>
      </c>
      <c r="AO170" s="3">
        <v>45742</v>
      </c>
      <c r="AP170" s="3">
        <v>45738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45724</v>
      </c>
      <c r="B171" s="14" t="s">
        <v>598</v>
      </c>
      <c r="C171" s="9" t="s">
        <v>86</v>
      </c>
      <c r="D171" s="13" t="s">
        <v>327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45744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443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45720</v>
      </c>
      <c r="B172" s="14" t="s">
        <v>515</v>
      </c>
      <c r="C172" s="9" t="s">
        <v>86</v>
      </c>
      <c r="D172" s="13" t="s">
        <v>410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45744</v>
      </c>
      <c r="U172" s="11">
        <v>25000</v>
      </c>
      <c r="V172" s="10">
        <v>0</v>
      </c>
      <c r="W172" s="10">
        <v>25000</v>
      </c>
      <c r="X172" s="10">
        <v>0</v>
      </c>
      <c r="Y172" s="10">
        <v>26250</v>
      </c>
      <c r="Z172" s="9" t="s">
        <v>82</v>
      </c>
      <c r="AA172" s="8">
        <v>26892.250000000004</v>
      </c>
      <c r="AB172" s="8">
        <v>0</v>
      </c>
      <c r="AC172" s="8">
        <v>26892.250000000004</v>
      </c>
      <c r="AD172" s="8">
        <v>0</v>
      </c>
      <c r="AE172" s="8">
        <v>0</v>
      </c>
      <c r="AF172" s="8" t="s">
        <v>439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2055.7631111111114</v>
      </c>
    </row>
    <row r="173" spans="1:56" ht="28.5" customHeight="1" x14ac:dyDescent="0.45">
      <c r="A173" s="3">
        <v>45721</v>
      </c>
      <c r="B173" s="14" t="s">
        <v>530</v>
      </c>
      <c r="C173" s="9" t="s">
        <v>152</v>
      </c>
      <c r="D173" s="13" t="s">
        <v>292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82</v>
      </c>
      <c r="AA173" s="8">
        <v>20955</v>
      </c>
      <c r="AB173" s="8">
        <v>0</v>
      </c>
      <c r="AC173" s="8">
        <v>20955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1601.8933333333332</v>
      </c>
    </row>
    <row r="174" spans="1:56" ht="28.5" customHeight="1" x14ac:dyDescent="0.45">
      <c r="A174" s="3">
        <v>45721</v>
      </c>
      <c r="B174" s="14" t="s">
        <v>531</v>
      </c>
      <c r="C174" s="9" t="s">
        <v>152</v>
      </c>
      <c r="D174" s="13" t="s">
        <v>500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45744</v>
      </c>
      <c r="U174" s="11">
        <v>10503</v>
      </c>
      <c r="V174" s="10">
        <v>0</v>
      </c>
      <c r="W174" s="10">
        <v>10503</v>
      </c>
      <c r="X174" s="10">
        <v>0</v>
      </c>
      <c r="Y174" s="10">
        <v>11028.15</v>
      </c>
      <c r="Z174" s="9" t="s">
        <v>82</v>
      </c>
      <c r="AA174" s="8">
        <v>11004.518250000001</v>
      </c>
      <c r="AB174" s="8">
        <v>0</v>
      </c>
      <c r="AC174" s="8">
        <v>11004.518250000001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45744</v>
      </c>
      <c r="AK174" s="3">
        <v>0</v>
      </c>
      <c r="AL174" s="3">
        <v>45735</v>
      </c>
      <c r="AM174" s="3">
        <v>45742</v>
      </c>
      <c r="AN174" s="3">
        <v>45743</v>
      </c>
      <c r="AO174" s="3">
        <v>45743</v>
      </c>
      <c r="AP174" s="3">
        <v>45739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841.23428400000012</v>
      </c>
    </row>
    <row r="175" spans="1:56" ht="28.5" customHeight="1" x14ac:dyDescent="0.45">
      <c r="A175" s="3">
        <v>45724</v>
      </c>
      <c r="B175" s="14" t="s">
        <v>599</v>
      </c>
      <c r="C175" s="9" t="s">
        <v>86</v>
      </c>
      <c r="D175" s="13" t="s">
        <v>535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45744</v>
      </c>
      <c r="U175" s="11">
        <v>7000</v>
      </c>
      <c r="V175" s="10">
        <v>0</v>
      </c>
      <c r="W175" s="10">
        <v>7000</v>
      </c>
      <c r="X175" s="10">
        <v>0</v>
      </c>
      <c r="Y175" s="10">
        <v>7350</v>
      </c>
      <c r="Z175" s="9" t="s">
        <v>82</v>
      </c>
      <c r="AA175" s="8">
        <v>7529.8300000000008</v>
      </c>
      <c r="AB175" s="8">
        <v>0</v>
      </c>
      <c r="AC175" s="8">
        <v>7529.8300000000008</v>
      </c>
      <c r="AD175" s="8">
        <v>0</v>
      </c>
      <c r="AE175" s="8">
        <v>0</v>
      </c>
      <c r="AF175" s="8" t="s">
        <v>443</v>
      </c>
      <c r="AG175" s="1" t="s">
        <v>123</v>
      </c>
      <c r="AH175" s="1" t="s">
        <v>74</v>
      </c>
      <c r="AI175" s="1">
        <v>2</v>
      </c>
      <c r="AJ175" s="3">
        <v>45744</v>
      </c>
      <c r="AK175" s="3">
        <v>0</v>
      </c>
      <c r="AL175" s="3">
        <v>45735</v>
      </c>
      <c r="AM175" s="3">
        <v>45742</v>
      </c>
      <c r="AN175" s="3">
        <v>45743</v>
      </c>
      <c r="AO175" s="3">
        <v>45743</v>
      </c>
      <c r="AP175" s="3">
        <v>45739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575.61367111111122</v>
      </c>
    </row>
    <row r="176" spans="1:56" ht="28.5" customHeight="1" x14ac:dyDescent="0.45">
      <c r="A176" s="3">
        <v>45724</v>
      </c>
      <c r="B176" s="14" t="s">
        <v>599</v>
      </c>
      <c r="C176" s="9" t="s">
        <v>86</v>
      </c>
      <c r="D176" s="13" t="s">
        <v>536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45744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443</v>
      </c>
      <c r="AG176" s="1" t="s">
        <v>123</v>
      </c>
      <c r="AH176" s="1" t="s">
        <v>74</v>
      </c>
      <c r="AI176" s="1">
        <v>2</v>
      </c>
      <c r="AJ176" s="3">
        <v>45744</v>
      </c>
      <c r="AK176" s="3">
        <v>0</v>
      </c>
      <c r="AL176" s="3">
        <v>45735</v>
      </c>
      <c r="AM176" s="3">
        <v>45742</v>
      </c>
      <c r="AN176" s="3">
        <v>45743</v>
      </c>
      <c r="AO176" s="3">
        <v>45743</v>
      </c>
      <c r="AP176" s="3">
        <v>45739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45721</v>
      </c>
      <c r="B177" s="14" t="s">
        <v>531</v>
      </c>
      <c r="C177" s="9" t="s">
        <v>152</v>
      </c>
      <c r="D177" s="13" t="s">
        <v>500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45744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82</v>
      </c>
      <c r="AA177" s="8">
        <v>10477.5</v>
      </c>
      <c r="AB177" s="8">
        <v>0</v>
      </c>
      <c r="AC177" s="8">
        <v>10477.5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45744</v>
      </c>
      <c r="AK177" s="3">
        <v>0</v>
      </c>
      <c r="AL177" s="3">
        <v>45735</v>
      </c>
      <c r="AM177" s="3">
        <v>45742</v>
      </c>
      <c r="AN177" s="3">
        <v>45743</v>
      </c>
      <c r="AO177" s="3">
        <v>45743</v>
      </c>
      <c r="AP177" s="3">
        <v>45739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800.9466666666666</v>
      </c>
    </row>
    <row r="178" spans="1:56" ht="28.5" customHeight="1" x14ac:dyDescent="0.45">
      <c r="A178" s="3">
        <v>45724</v>
      </c>
      <c r="B178" s="14" t="s">
        <v>600</v>
      </c>
      <c r="C178" s="9" t="s">
        <v>86</v>
      </c>
      <c r="D178" s="13" t="s">
        <v>537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234</v>
      </c>
      <c r="T178" s="12">
        <v>45747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443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>
        <v>45724</v>
      </c>
      <c r="B179" s="14" t="s">
        <v>600</v>
      </c>
      <c r="C179" s="9" t="s">
        <v>86</v>
      </c>
      <c r="D179" s="13" t="s">
        <v>271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45747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443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45724</v>
      </c>
      <c r="B180" s="14" t="s">
        <v>600</v>
      </c>
      <c r="C180" s="9" t="s">
        <v>86</v>
      </c>
      <c r="D180" s="13" t="s">
        <v>538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45747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443</v>
      </c>
      <c r="AG180" s="1" t="s">
        <v>123</v>
      </c>
      <c r="AH180" s="1" t="s">
        <v>74</v>
      </c>
      <c r="AI180" s="1">
        <v>2</v>
      </c>
      <c r="AJ180" s="3">
        <v>45747</v>
      </c>
      <c r="AK180" s="3">
        <v>0</v>
      </c>
      <c r="AL180" s="3">
        <v>45738</v>
      </c>
      <c r="AM180" s="3">
        <v>45745</v>
      </c>
      <c r="AN180" s="3">
        <v>45746</v>
      </c>
      <c r="AO180" s="3">
        <v>45746</v>
      </c>
      <c r="AP180" s="3">
        <v>45742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601</v>
      </c>
      <c r="C181" s="9" t="s">
        <v>86</v>
      </c>
      <c r="D181" s="13" t="s">
        <v>270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45747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82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0</v>
      </c>
      <c r="AF181" s="8" t="s">
        <v>443</v>
      </c>
      <c r="AG181" s="1" t="s">
        <v>123</v>
      </c>
      <c r="AH181" s="1" t="s">
        <v>74</v>
      </c>
      <c r="AI181" s="1">
        <v>2</v>
      </c>
      <c r="AJ181" s="3">
        <v>45747</v>
      </c>
      <c r="AK181" s="3">
        <v>0</v>
      </c>
      <c r="AL181" s="3">
        <v>45738</v>
      </c>
      <c r="AM181" s="3">
        <v>45745</v>
      </c>
      <c r="AN181" s="3">
        <v>45746</v>
      </c>
      <c r="AO181" s="3">
        <v>45746</v>
      </c>
      <c r="AP181" s="3">
        <v>45742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1644.610488888889</v>
      </c>
    </row>
    <row r="182" spans="1:56" ht="28.5" customHeight="1" x14ac:dyDescent="0.45">
      <c r="A182" s="3">
        <v>45722</v>
      </c>
      <c r="B182" s="14" t="s">
        <v>539</v>
      </c>
      <c r="C182" s="9" t="s">
        <v>86</v>
      </c>
      <c r="D182" s="13" t="s">
        <v>326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45747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443</v>
      </c>
      <c r="AG182" s="1" t="s">
        <v>123</v>
      </c>
      <c r="AH182" s="1" t="s">
        <v>74</v>
      </c>
      <c r="AI182" s="1">
        <v>2</v>
      </c>
      <c r="AJ182" s="3">
        <v>45747</v>
      </c>
      <c r="AK182" s="3">
        <v>0</v>
      </c>
      <c r="AL182" s="3">
        <v>45738</v>
      </c>
      <c r="AM182" s="3">
        <v>45745</v>
      </c>
      <c r="AN182" s="3">
        <v>45746</v>
      </c>
      <c r="AO182" s="3">
        <v>45746</v>
      </c>
      <c r="AP182" s="3">
        <v>45742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45723</v>
      </c>
      <c r="B183" s="14" t="s">
        <v>561</v>
      </c>
      <c r="C183" s="9" t="s">
        <v>86</v>
      </c>
      <c r="D183" s="13" t="s">
        <v>442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45747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82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0</v>
      </c>
      <c r="AF183" s="8" t="s">
        <v>443</v>
      </c>
      <c r="AG183" s="1" t="s">
        <v>123</v>
      </c>
      <c r="AH183" s="1" t="s">
        <v>74</v>
      </c>
      <c r="AI183" s="1">
        <v>2</v>
      </c>
      <c r="AJ183" s="3">
        <v>45747</v>
      </c>
      <c r="AK183" s="3">
        <v>0</v>
      </c>
      <c r="AL183" s="3">
        <v>45738</v>
      </c>
      <c r="AM183" s="3">
        <v>45745</v>
      </c>
      <c r="AN183" s="3">
        <v>45746</v>
      </c>
      <c r="AO183" s="3">
        <v>45746</v>
      </c>
      <c r="AP183" s="3">
        <v>45742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3289.220977777778</v>
      </c>
    </row>
    <row r="184" spans="1:56" ht="28.5" customHeight="1" x14ac:dyDescent="0.45">
      <c r="A184" s="3">
        <v>45724</v>
      </c>
      <c r="B184" s="14" t="s">
        <v>602</v>
      </c>
      <c r="C184" s="9" t="s">
        <v>86</v>
      </c>
      <c r="D184" s="13" t="s">
        <v>333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334</v>
      </c>
      <c r="T184" s="12">
        <v>45748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301</v>
      </c>
      <c r="AG184" s="1" t="s">
        <v>123</v>
      </c>
      <c r="AH184" s="1" t="s">
        <v>74</v>
      </c>
      <c r="AI184" s="1">
        <v>2</v>
      </c>
      <c r="AJ184" s="3">
        <v>45748</v>
      </c>
      <c r="AK184" s="3">
        <v>0</v>
      </c>
      <c r="AL184" s="3">
        <v>45739</v>
      </c>
      <c r="AM184" s="3">
        <v>45746</v>
      </c>
      <c r="AN184" s="3">
        <v>45747</v>
      </c>
      <c r="AO184" s="3">
        <v>45747</v>
      </c>
      <c r="AP184" s="3">
        <v>45743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1644.610488888889</v>
      </c>
    </row>
    <row r="185" spans="1:56" ht="28.5" customHeight="1" x14ac:dyDescent="0.45">
      <c r="A185" s="3">
        <v>45721</v>
      </c>
      <c r="B185" s="14" t="s">
        <v>529</v>
      </c>
      <c r="C185" s="9" t="s">
        <v>152</v>
      </c>
      <c r="D185" s="13" t="s">
        <v>296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45748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10477.5</v>
      </c>
      <c r="AB185" s="8">
        <v>0</v>
      </c>
      <c r="AC185" s="8">
        <v>10477.5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74</v>
      </c>
      <c r="AI185" s="1">
        <v>2</v>
      </c>
      <c r="AJ185" s="3">
        <v>45748</v>
      </c>
      <c r="AK185" s="3">
        <v>0</v>
      </c>
      <c r="AL185" s="3">
        <v>45739</v>
      </c>
      <c r="AM185" s="3">
        <v>45746</v>
      </c>
      <c r="AN185" s="3">
        <v>45747</v>
      </c>
      <c r="AO185" s="3">
        <v>45747</v>
      </c>
      <c r="AP185" s="3">
        <v>45743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800.9466666666666</v>
      </c>
    </row>
    <row r="186" spans="1:56" ht="28.5" customHeight="1" x14ac:dyDescent="0.45">
      <c r="A186" s="3">
        <v>45721</v>
      </c>
      <c r="B186" s="14" t="s">
        <v>530</v>
      </c>
      <c r="C186" s="9" t="s">
        <v>152</v>
      </c>
      <c r="D186" s="13" t="s">
        <v>292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45748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20955</v>
      </c>
      <c r="AB186" s="8">
        <v>0</v>
      </c>
      <c r="AC186" s="8">
        <v>20955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45748</v>
      </c>
      <c r="AK186" s="3">
        <v>0</v>
      </c>
      <c r="AL186" s="3">
        <v>45739</v>
      </c>
      <c r="AM186" s="3">
        <v>45746</v>
      </c>
      <c r="AN186" s="3">
        <v>45747</v>
      </c>
      <c r="AO186" s="3">
        <v>45747</v>
      </c>
      <c r="AP186" s="3">
        <v>45743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1601.8933333333332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624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234</v>
      </c>
      <c r="T187" s="12">
        <v>45749</v>
      </c>
      <c r="U187" s="11">
        <v>15000</v>
      </c>
      <c r="V187" s="10">
        <v>0</v>
      </c>
      <c r="W187" s="10">
        <v>15000</v>
      </c>
      <c r="X187" s="10">
        <v>0</v>
      </c>
      <c r="Y187" s="10">
        <v>15750</v>
      </c>
      <c r="Z187" s="9" t="s">
        <v>82</v>
      </c>
      <c r="AA187" s="8">
        <v>16135.350000000002</v>
      </c>
      <c r="AB187" s="8">
        <v>0</v>
      </c>
      <c r="AC187" s="8">
        <v>16135.350000000002</v>
      </c>
      <c r="AD187" s="8">
        <v>0</v>
      </c>
      <c r="AE187" s="8">
        <v>0</v>
      </c>
      <c r="AF187" s="8" t="s">
        <v>245</v>
      </c>
      <c r="AG187" s="1" t="s">
        <v>123</v>
      </c>
      <c r="AH187" s="1" t="s">
        <v>74</v>
      </c>
      <c r="AI187" s="1">
        <v>2</v>
      </c>
      <c r="AJ187" s="3">
        <v>45749</v>
      </c>
      <c r="AK187" s="3">
        <v>0</v>
      </c>
      <c r="AL187" s="3">
        <v>45740</v>
      </c>
      <c r="AM187" s="3">
        <v>45747</v>
      </c>
      <c r="AN187" s="3">
        <v>45748</v>
      </c>
      <c r="AO187" s="3">
        <v>45748</v>
      </c>
      <c r="AP187" s="3">
        <v>45744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1233.4578666666669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628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45749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245</v>
      </c>
      <c r="AG188" s="1" t="s">
        <v>123</v>
      </c>
      <c r="AH188" s="1" t="s">
        <v>74</v>
      </c>
      <c r="AI188" s="1">
        <v>2</v>
      </c>
      <c r="AJ188" s="3">
        <v>45749</v>
      </c>
      <c r="AK188" s="3">
        <v>0</v>
      </c>
      <c r="AL188" s="3">
        <v>45740</v>
      </c>
      <c r="AM188" s="3">
        <v>45747</v>
      </c>
      <c r="AN188" s="3">
        <v>45748</v>
      </c>
      <c r="AO188" s="3">
        <v>45748</v>
      </c>
      <c r="AP188" s="3">
        <v>45744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629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45749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245</v>
      </c>
      <c r="AG189" s="1" t="s">
        <v>123</v>
      </c>
      <c r="AH189" s="1" t="s">
        <v>74</v>
      </c>
      <c r="AI189" s="1">
        <v>2</v>
      </c>
      <c r="AJ189" s="3">
        <v>45749</v>
      </c>
      <c r="AK189" s="3">
        <v>0</v>
      </c>
      <c r="AL189" s="3">
        <v>45740</v>
      </c>
      <c r="AM189" s="3">
        <v>45747</v>
      </c>
      <c r="AN189" s="3">
        <v>45748</v>
      </c>
      <c r="AO189" s="3">
        <v>45748</v>
      </c>
      <c r="AP189" s="3">
        <v>45744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630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45749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245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45724</v>
      </c>
      <c r="B191" s="14" t="s">
        <v>602</v>
      </c>
      <c r="C191" s="9" t="s">
        <v>86</v>
      </c>
      <c r="D191" s="13" t="s">
        <v>536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334</v>
      </c>
      <c r="T191" s="12">
        <v>45750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301</v>
      </c>
      <c r="AG191" s="1" t="s">
        <v>123</v>
      </c>
      <c r="AH191" s="1" t="s">
        <v>74</v>
      </c>
      <c r="AI191" s="1">
        <v>2</v>
      </c>
      <c r="AJ191" s="3">
        <v>45750</v>
      </c>
      <c r="AK191" s="3">
        <v>0</v>
      </c>
      <c r="AL191" s="3">
        <v>45741</v>
      </c>
      <c r="AM191" s="3">
        <v>45748</v>
      </c>
      <c r="AN191" s="3">
        <v>45749</v>
      </c>
      <c r="AO191" s="3">
        <v>45749</v>
      </c>
      <c r="AP191" s="3">
        <v>45745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45722</v>
      </c>
      <c r="B192" s="14" t="s">
        <v>540</v>
      </c>
      <c r="C192" s="9" t="s">
        <v>86</v>
      </c>
      <c r="D192" s="13" t="s">
        <v>326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45750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43027.600000000006</v>
      </c>
      <c r="AB192" s="8">
        <v>0</v>
      </c>
      <c r="AC192" s="8">
        <v>43027.600000000006</v>
      </c>
      <c r="AD192" s="8">
        <v>0</v>
      </c>
      <c r="AE192" s="8">
        <v>0</v>
      </c>
      <c r="AF192" s="8" t="s">
        <v>443</v>
      </c>
      <c r="AG192" s="1" t="s">
        <v>123</v>
      </c>
      <c r="AH192" s="1" t="s">
        <v>74</v>
      </c>
      <c r="AI192" s="1">
        <v>2</v>
      </c>
      <c r="AJ192" s="3">
        <v>45750</v>
      </c>
      <c r="AK192" s="3">
        <v>0</v>
      </c>
      <c r="AL192" s="3">
        <v>45741</v>
      </c>
      <c r="AM192" s="3">
        <v>45748</v>
      </c>
      <c r="AN192" s="3">
        <v>45749</v>
      </c>
      <c r="AO192" s="3">
        <v>45749</v>
      </c>
      <c r="AP192" s="3">
        <v>45745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3289.220977777778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626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45751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245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632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45751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16135.350000000002</v>
      </c>
      <c r="AB194" s="8">
        <v>0</v>
      </c>
      <c r="AC194" s="8">
        <v>16135.350000000002</v>
      </c>
      <c r="AD194" s="8">
        <v>0</v>
      </c>
      <c r="AE194" s="8">
        <v>0</v>
      </c>
      <c r="AF194" s="8" t="s">
        <v>245</v>
      </c>
      <c r="AG194" s="1" t="s">
        <v>123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1233.4578666666669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634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45751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245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603</v>
      </c>
      <c r="C196" s="9" t="s">
        <v>86</v>
      </c>
      <c r="D196" s="13" t="s">
        <v>472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45751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443</v>
      </c>
      <c r="AG196" s="1" t="s">
        <v>123</v>
      </c>
      <c r="AH196" s="1" t="s">
        <v>74</v>
      </c>
      <c r="AI196" s="1">
        <v>2</v>
      </c>
      <c r="AJ196" s="3">
        <v>45751</v>
      </c>
      <c r="AK196" s="3">
        <v>0</v>
      </c>
      <c r="AL196" s="3">
        <v>45742</v>
      </c>
      <c r="AM196" s="3">
        <v>45749</v>
      </c>
      <c r="AN196" s="3">
        <v>45750</v>
      </c>
      <c r="AO196" s="3">
        <v>45750</v>
      </c>
      <c r="AP196" s="3">
        <v>45746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45724</v>
      </c>
      <c r="B197" s="14" t="s">
        <v>603</v>
      </c>
      <c r="C197" s="9" t="s">
        <v>86</v>
      </c>
      <c r="D197" s="13" t="s">
        <v>541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45751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443</v>
      </c>
      <c r="AG197" s="1" t="s">
        <v>123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45721</v>
      </c>
      <c r="B198" s="14" t="s">
        <v>529</v>
      </c>
      <c r="C198" s="9" t="s">
        <v>152</v>
      </c>
      <c r="D198" s="13" t="s">
        <v>296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45752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10477.5</v>
      </c>
      <c r="AB198" s="8">
        <v>0</v>
      </c>
      <c r="AC198" s="8">
        <v>10477.5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74</v>
      </c>
      <c r="AI198" s="1">
        <v>2</v>
      </c>
      <c r="AJ198" s="3">
        <v>45752</v>
      </c>
      <c r="AK198" s="3">
        <v>0</v>
      </c>
      <c r="AL198" s="3">
        <v>45743</v>
      </c>
      <c r="AM198" s="3">
        <v>45750</v>
      </c>
      <c r="AN198" s="3">
        <v>45751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800.9466666666666</v>
      </c>
    </row>
    <row r="199" spans="1:56" ht="28.5" customHeight="1" x14ac:dyDescent="0.45">
      <c r="A199" s="3">
        <v>45721</v>
      </c>
      <c r="B199" s="14" t="s">
        <v>530</v>
      </c>
      <c r="C199" s="9" t="s">
        <v>152</v>
      </c>
      <c r="D199" s="13" t="s">
        <v>292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>
        <v>45752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45752</v>
      </c>
      <c r="AK199" s="3">
        <v>0</v>
      </c>
      <c r="AL199" s="3">
        <v>45743</v>
      </c>
      <c r="AM199" s="3">
        <v>45750</v>
      </c>
      <c r="AN199" s="3">
        <v>45751</v>
      </c>
      <c r="AO199" s="3">
        <v>45751</v>
      </c>
      <c r="AP199" s="3">
        <v>45747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1601.8933333333332</v>
      </c>
    </row>
    <row r="200" spans="1:56" ht="28.5" customHeight="1" x14ac:dyDescent="0.45">
      <c r="A200" s="3">
        <v>45722</v>
      </c>
      <c r="B200" s="14" t="s">
        <v>542</v>
      </c>
      <c r="C200" s="9" t="s">
        <v>86</v>
      </c>
      <c r="D200" s="13" t="s">
        <v>521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45754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443</v>
      </c>
      <c r="AG200" s="1" t="s">
        <v>123</v>
      </c>
      <c r="AH200" s="1" t="s">
        <v>74</v>
      </c>
      <c r="AI200" s="1">
        <v>2</v>
      </c>
      <c r="AJ200" s="3">
        <v>45754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45724</v>
      </c>
      <c r="B201" s="14" t="s">
        <v>604</v>
      </c>
      <c r="C201" s="9" t="s">
        <v>86</v>
      </c>
      <c r="D201" s="13" t="s">
        <v>333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334</v>
      </c>
      <c r="T201" s="12">
        <v>45755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301</v>
      </c>
      <c r="AG201" s="1" t="s">
        <v>123</v>
      </c>
      <c r="AH201" s="1" t="s">
        <v>74</v>
      </c>
      <c r="AI201" s="1">
        <v>2</v>
      </c>
      <c r="AJ201" s="3">
        <v>45755</v>
      </c>
      <c r="AK201" s="3">
        <v>0</v>
      </c>
      <c r="AL201" s="3">
        <v>45746</v>
      </c>
      <c r="AM201" s="3">
        <v>45753</v>
      </c>
      <c r="AN201" s="3">
        <v>45754</v>
      </c>
      <c r="AO201" s="3">
        <v>45754</v>
      </c>
      <c r="AP201" s="3">
        <v>45750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45724</v>
      </c>
      <c r="B202" s="14" t="s">
        <v>604</v>
      </c>
      <c r="C202" s="9" t="s">
        <v>86</v>
      </c>
      <c r="D202" s="13" t="s">
        <v>411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334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301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822.3052444444445</v>
      </c>
    </row>
    <row r="203" spans="1:56" ht="28.5" customHeight="1" x14ac:dyDescent="0.45">
      <c r="A203" s="3">
        <v>45731</v>
      </c>
      <c r="B203" s="14" t="s">
        <v>138</v>
      </c>
      <c r="C203" s="9" t="s">
        <v>86</v>
      </c>
      <c r="D203" s="13" t="s">
        <v>631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245</v>
      </c>
      <c r="AG203" s="1" t="s">
        <v>123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45724</v>
      </c>
      <c r="B204" s="14" t="s">
        <v>605</v>
      </c>
      <c r="C204" s="9" t="s">
        <v>86</v>
      </c>
      <c r="D204" s="13" t="s">
        <v>536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234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443</v>
      </c>
      <c r="AG204" s="1" t="s">
        <v>123</v>
      </c>
      <c r="AH204" s="1" t="s">
        <v>74</v>
      </c>
      <c r="AI204" s="1">
        <v>2</v>
      </c>
      <c r="AJ204" s="3">
        <v>45757</v>
      </c>
      <c r="AK204" s="3">
        <v>0</v>
      </c>
      <c r="AL204" s="3">
        <v>45748</v>
      </c>
      <c r="AM204" s="3">
        <v>45755</v>
      </c>
      <c r="AN204" s="3">
        <v>45756</v>
      </c>
      <c r="AO204" s="3">
        <v>45756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2466.9157333333337</v>
      </c>
    </row>
    <row r="205" spans="1:56" ht="28.5" customHeight="1" x14ac:dyDescent="0.45">
      <c r="A205" s="3">
        <v>45722</v>
      </c>
      <c r="B205" s="14" t="s">
        <v>543</v>
      </c>
      <c r="C205" s="9" t="s">
        <v>86</v>
      </c>
      <c r="D205" s="13" t="s">
        <v>326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234</v>
      </c>
      <c r="T205" s="12">
        <v>45757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443</v>
      </c>
      <c r="AG205" s="1" t="s">
        <v>123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2466.9157333333337</v>
      </c>
    </row>
    <row r="206" spans="1:56" ht="28.5" customHeight="1" x14ac:dyDescent="0.45">
      <c r="A206" s="3">
        <v>45723</v>
      </c>
      <c r="B206" s="14" t="s">
        <v>562</v>
      </c>
      <c r="C206" s="9" t="s">
        <v>86</v>
      </c>
      <c r="D206" s="13" t="s">
        <v>442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234</v>
      </c>
      <c r="T206" s="12">
        <v>45757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443</v>
      </c>
      <c r="AG206" s="1" t="s">
        <v>123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3289.220977777778</v>
      </c>
    </row>
    <row r="207" spans="1:56" ht="28.5" customHeight="1" x14ac:dyDescent="0.45">
      <c r="A207" s="3">
        <v>45724</v>
      </c>
      <c r="B207" s="14" t="s">
        <v>606</v>
      </c>
      <c r="C207" s="9" t="s">
        <v>86</v>
      </c>
      <c r="D207" s="13" t="s">
        <v>333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334</v>
      </c>
      <c r="T207" s="12">
        <v>45765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301</v>
      </c>
      <c r="AG207" s="1" t="s">
        <v>123</v>
      </c>
      <c r="AH207" s="1" t="s">
        <v>74</v>
      </c>
      <c r="AI207" s="1">
        <v>2</v>
      </c>
      <c r="AJ207" s="3">
        <v>45765</v>
      </c>
      <c r="AK207" s="3">
        <v>0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1644.610488888889</v>
      </c>
    </row>
    <row r="208" spans="1:56" ht="28.5" customHeight="1" x14ac:dyDescent="0.45">
      <c r="A208" s="3">
        <v>45728</v>
      </c>
      <c r="B208" s="14" t="s">
        <v>607</v>
      </c>
      <c r="C208" s="9" t="s">
        <v>86</v>
      </c>
      <c r="D208" s="13" t="s">
        <v>608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234</v>
      </c>
      <c r="T208" s="12">
        <v>45770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245</v>
      </c>
      <c r="AG208" s="1" t="s">
        <v>123</v>
      </c>
      <c r="AH208" s="1" t="s">
        <v>74</v>
      </c>
      <c r="AI208" s="1">
        <v>2</v>
      </c>
      <c r="AJ208" s="3">
        <v>45770</v>
      </c>
      <c r="AK208" s="3">
        <v>0</v>
      </c>
      <c r="AL208" s="3">
        <v>45761</v>
      </c>
      <c r="AM208" s="3">
        <v>45768</v>
      </c>
      <c r="AN208" s="3">
        <v>45769</v>
      </c>
      <c r="AO208" s="3">
        <v>45769</v>
      </c>
      <c r="AP208" s="3">
        <v>45765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45731</v>
      </c>
      <c r="B209" s="14" t="s">
        <v>138</v>
      </c>
      <c r="C209" s="9" t="s">
        <v>86</v>
      </c>
      <c r="D209" s="13" t="s">
        <v>629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245</v>
      </c>
      <c r="AG209" s="1" t="s">
        <v>123</v>
      </c>
      <c r="AH209" s="1" t="s">
        <v>74</v>
      </c>
      <c r="AI209" s="1">
        <v>2</v>
      </c>
      <c r="AJ209" s="3">
        <v>45771</v>
      </c>
      <c r="AK209" s="3">
        <v>0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822.3052444444445</v>
      </c>
    </row>
    <row r="210" spans="1:56" ht="28.5" customHeight="1" x14ac:dyDescent="0.45">
      <c r="A210" s="3">
        <v>45724</v>
      </c>
      <c r="B210" s="14" t="s">
        <v>611</v>
      </c>
      <c r="C210" s="9" t="s">
        <v>86</v>
      </c>
      <c r="D210" s="13" t="s">
        <v>333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334</v>
      </c>
      <c r="T210" s="12">
        <v>45771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301</v>
      </c>
      <c r="AG210" s="1" t="s">
        <v>61</v>
      </c>
      <c r="AH210" s="1" t="s">
        <v>74</v>
      </c>
      <c r="AI210" s="1">
        <v>2</v>
      </c>
      <c r="AJ210" s="3">
        <v>45771</v>
      </c>
      <c r="AK210" s="3">
        <v>0</v>
      </c>
      <c r="AL210" s="3">
        <v>45762</v>
      </c>
      <c r="AM210" s="3">
        <v>45769</v>
      </c>
      <c r="AN210" s="3">
        <v>45770</v>
      </c>
      <c r="AO210" s="3">
        <v>45770</v>
      </c>
      <c r="AP210" s="3">
        <v>45766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611</v>
      </c>
      <c r="C211" s="9" t="s">
        <v>86</v>
      </c>
      <c r="D211" s="13" t="s">
        <v>536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334</v>
      </c>
      <c r="T211" s="12">
        <v>45771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301</v>
      </c>
      <c r="AG211" s="1" t="s">
        <v>61</v>
      </c>
      <c r="AH211" s="1" t="s">
        <v>74</v>
      </c>
      <c r="AI211" s="1">
        <v>2</v>
      </c>
      <c r="AJ211" s="3">
        <v>45771</v>
      </c>
      <c r="AK211" s="3">
        <v>0</v>
      </c>
      <c r="AL211" s="3">
        <v>45762</v>
      </c>
      <c r="AM211" s="3">
        <v>45769</v>
      </c>
      <c r="AN211" s="3">
        <v>45770</v>
      </c>
      <c r="AO211" s="3">
        <v>45770</v>
      </c>
      <c r="AP211" s="3">
        <v>45766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45731</v>
      </c>
      <c r="B212" s="14" t="s">
        <v>138</v>
      </c>
      <c r="C212" s="9" t="s">
        <v>86</v>
      </c>
      <c r="D212" s="13" t="s">
        <v>622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45772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245</v>
      </c>
      <c r="AG212" s="1" t="s">
        <v>123</v>
      </c>
      <c r="AH212" s="1" t="s">
        <v>74</v>
      </c>
      <c r="AI212" s="1">
        <v>2</v>
      </c>
      <c r="AJ212" s="3">
        <v>45772</v>
      </c>
      <c r="AK212" s="3">
        <v>0</v>
      </c>
      <c r="AL212" s="3">
        <v>45763</v>
      </c>
      <c r="AM212" s="3">
        <v>45770</v>
      </c>
      <c r="AN212" s="3">
        <v>45771</v>
      </c>
      <c r="AO212" s="3">
        <v>45771</v>
      </c>
      <c r="AP212" s="3">
        <v>45767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822.3052444444445</v>
      </c>
    </row>
    <row r="213" spans="1:56" ht="28.5" customHeight="1" x14ac:dyDescent="0.45">
      <c r="A213" s="3" t="s">
        <v>146</v>
      </c>
      <c r="B213" s="14" t="s">
        <v>146</v>
      </c>
      <c r="C213" s="9" t="s">
        <v>86</v>
      </c>
      <c r="D213" s="13" t="s">
        <v>61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234</v>
      </c>
      <c r="T213" s="12">
        <v>45777</v>
      </c>
      <c r="U213" s="11">
        <v>100000</v>
      </c>
      <c r="V213" s="10">
        <v>0</v>
      </c>
      <c r="W213" s="10">
        <v>100000</v>
      </c>
      <c r="X213" s="10">
        <v>0</v>
      </c>
      <c r="Y213" s="10">
        <v>105000</v>
      </c>
      <c r="Z213" s="9" t="s">
        <v>82</v>
      </c>
      <c r="AA213" s="8">
        <v>107569.00000000001</v>
      </c>
      <c r="AB213" s="8">
        <v>0</v>
      </c>
      <c r="AC213" s="8">
        <v>107569.00000000001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8223.0524444444454</v>
      </c>
    </row>
    <row r="214" spans="1:56" ht="28.5" customHeight="1" x14ac:dyDescent="0.45">
      <c r="A214" s="3" t="s">
        <v>146</v>
      </c>
      <c r="B214" s="14" t="s">
        <v>146</v>
      </c>
      <c r="C214" s="9" t="s">
        <v>152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112</v>
      </c>
      <c r="T214" s="12">
        <v>45777</v>
      </c>
      <c r="U214" s="11">
        <v>160000</v>
      </c>
      <c r="V214" s="10">
        <v>0</v>
      </c>
      <c r="W214" s="10">
        <v>160000</v>
      </c>
      <c r="X214" s="10">
        <v>0</v>
      </c>
      <c r="Y214" s="10">
        <v>168000</v>
      </c>
      <c r="Z214" s="9" t="s">
        <v>82</v>
      </c>
      <c r="AA214" s="8">
        <v>167640</v>
      </c>
      <c r="AB214" s="8">
        <v>0</v>
      </c>
      <c r="AC214" s="8">
        <v>167640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74</v>
      </c>
      <c r="AI214" s="1">
        <v>2</v>
      </c>
      <c r="AJ214" s="3">
        <v>45777</v>
      </c>
      <c r="AK214" s="3">
        <v>0</v>
      </c>
      <c r="AL214" s="3">
        <v>45768</v>
      </c>
      <c r="AM214" s="3">
        <v>45775</v>
      </c>
      <c r="AN214" s="3">
        <v>45776</v>
      </c>
      <c r="AO214" s="3">
        <v>45776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12815.146666666666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621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234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245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626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234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245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632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234</v>
      </c>
      <c r="T217" s="12">
        <v>45779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245</v>
      </c>
      <c r="AG217" s="1" t="s">
        <v>123</v>
      </c>
      <c r="AH217" s="1" t="s">
        <v>74</v>
      </c>
      <c r="AI217" s="1">
        <v>2</v>
      </c>
      <c r="AJ217" s="3">
        <v>45779</v>
      </c>
      <c r="AK217" s="3">
        <v>0</v>
      </c>
      <c r="AL217" s="3">
        <v>45770</v>
      </c>
      <c r="AM217" s="3">
        <v>45777</v>
      </c>
      <c r="AN217" s="3">
        <v>45778</v>
      </c>
      <c r="AO217" s="3">
        <v>45778</v>
      </c>
      <c r="AP217" s="3">
        <v>45774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822.3052444444445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627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234</v>
      </c>
      <c r="T218" s="12">
        <v>45780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245</v>
      </c>
      <c r="AG218" s="1" t="s">
        <v>123</v>
      </c>
      <c r="AH218" s="1" t="s">
        <v>74</v>
      </c>
      <c r="AI218" s="1">
        <v>2</v>
      </c>
      <c r="AJ218" s="3">
        <v>45780</v>
      </c>
      <c r="AK218" s="3">
        <v>0</v>
      </c>
      <c r="AL218" s="3">
        <v>45771</v>
      </c>
      <c r="AM218" s="3">
        <v>45778</v>
      </c>
      <c r="AN218" s="3">
        <v>45779</v>
      </c>
      <c r="AO218" s="3">
        <v>45779</v>
      </c>
      <c r="AP218" s="3">
        <v>45775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633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234</v>
      </c>
      <c r="T219" s="12">
        <v>45785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245</v>
      </c>
      <c r="AG219" s="1" t="s">
        <v>123</v>
      </c>
      <c r="AH219" s="1" t="s">
        <v>74</v>
      </c>
      <c r="AI219" s="1">
        <v>2</v>
      </c>
      <c r="AJ219" s="3">
        <v>45785</v>
      </c>
      <c r="AK219" s="3">
        <v>0</v>
      </c>
      <c r="AL219" s="3">
        <v>45776</v>
      </c>
      <c r="AM219" s="3">
        <v>45783</v>
      </c>
      <c r="AN219" s="3">
        <v>45784</v>
      </c>
      <c r="AO219" s="3">
        <v>45784</v>
      </c>
      <c r="AP219" s="3">
        <v>45780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625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234</v>
      </c>
      <c r="T220" s="12">
        <v>45790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245</v>
      </c>
      <c r="AG220" s="1" t="s">
        <v>123</v>
      </c>
      <c r="AH220" s="1" t="s">
        <v>74</v>
      </c>
      <c r="AI220" s="1">
        <v>2</v>
      </c>
      <c r="AJ220" s="3">
        <v>45790</v>
      </c>
      <c r="AK220" s="3">
        <v>0</v>
      </c>
      <c r="AL220" s="3">
        <v>45781</v>
      </c>
      <c r="AM220" s="3">
        <v>45788</v>
      </c>
      <c r="AN220" s="3">
        <v>45789</v>
      </c>
      <c r="AO220" s="3">
        <v>45789</v>
      </c>
      <c r="AP220" s="3">
        <v>45785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45731</v>
      </c>
      <c r="B221" s="14" t="s">
        <v>138</v>
      </c>
      <c r="C221" s="9" t="s">
        <v>86</v>
      </c>
      <c r="D221" s="13" t="s">
        <v>623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234</v>
      </c>
      <c r="T221" s="12">
        <v>45792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245</v>
      </c>
      <c r="AG221" s="1" t="s">
        <v>122</v>
      </c>
      <c r="AH221" s="1" t="s">
        <v>74</v>
      </c>
      <c r="AI221" s="1">
        <v>2</v>
      </c>
      <c r="AJ221" s="3">
        <v>45792</v>
      </c>
      <c r="AK221" s="3">
        <v>0</v>
      </c>
      <c r="AL221" s="3">
        <v>45783</v>
      </c>
      <c r="AM221" s="3">
        <v>45790</v>
      </c>
      <c r="AN221" s="3">
        <v>45791</v>
      </c>
      <c r="AO221" s="3">
        <v>45791</v>
      </c>
      <c r="AP221" s="3">
        <v>45787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609</v>
      </c>
      <c r="C222" s="9" t="s">
        <v>86</v>
      </c>
      <c r="D222" s="13" t="s">
        <v>610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234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245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609</v>
      </c>
      <c r="C223" s="9" t="s">
        <v>86</v>
      </c>
      <c r="D223" s="13" t="s">
        <v>252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234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245</v>
      </c>
      <c r="AG223" s="1" t="s">
        <v>122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1301829.1479874996</v>
      </c>
      <c r="AB224" s="8">
        <v>35240.549737500005</v>
      </c>
      <c r="AC224" s="8">
        <v>1266588.5982499996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45">
      <c r="A225" s="3" t="s">
        <v>146</v>
      </c>
      <c r="B225" s="14" t="s">
        <v>146</v>
      </c>
      <c r="C225" s="9" t="s">
        <v>275</v>
      </c>
      <c r="D225" s="13" t="s">
        <v>277</v>
      </c>
      <c r="E225" s="9">
        <v>21</v>
      </c>
      <c r="F225" s="9">
        <v>34</v>
      </c>
      <c r="G225" s="9" t="s">
        <v>60</v>
      </c>
      <c r="H225" s="9">
        <v>0</v>
      </c>
      <c r="I225" s="9">
        <v>60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36</v>
      </c>
      <c r="O225" s="9">
        <v>40</v>
      </c>
      <c r="P225" s="10">
        <v>195.39367372799995</v>
      </c>
      <c r="Q225" s="10">
        <v>0</v>
      </c>
      <c r="R225" s="10">
        <v>195.39367372799995</v>
      </c>
      <c r="S225" s="9" t="s">
        <v>67</v>
      </c>
      <c r="T225" s="12">
        <v>45746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140</v>
      </c>
      <c r="AA225" s="8">
        <v>9918.7000000000007</v>
      </c>
      <c r="AB225" s="8">
        <v>9918.7000000000007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72</v>
      </c>
      <c r="AI225" s="1">
        <v>3</v>
      </c>
      <c r="AJ225" s="3">
        <v>45746</v>
      </c>
      <c r="AK225" s="3">
        <v>0</v>
      </c>
      <c r="AL225" s="3">
        <v>45736</v>
      </c>
      <c r="AM225" s="3">
        <v>45743</v>
      </c>
      <c r="AN225" s="3">
        <v>45744</v>
      </c>
      <c r="AO225" s="3">
        <v>45744</v>
      </c>
      <c r="AP225" s="3">
        <v>45741</v>
      </c>
      <c r="AQ225" s="3">
        <v>45745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196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45746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140</v>
      </c>
      <c r="AA226" s="8">
        <v>5518.15</v>
      </c>
      <c r="AB226" s="8">
        <v>5518.15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3</v>
      </c>
      <c r="AJ226" s="3">
        <v>45746</v>
      </c>
      <c r="AK226" s="3">
        <v>0</v>
      </c>
      <c r="AL226" s="3">
        <v>0</v>
      </c>
      <c r="AM226" s="3">
        <v>0</v>
      </c>
      <c r="AN226" s="3">
        <v>0</v>
      </c>
      <c r="AO226" s="3">
        <v>45743</v>
      </c>
      <c r="AP226" s="3">
        <v>45741</v>
      </c>
      <c r="AQ226" s="3">
        <v>45744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8.5" customHeight="1" x14ac:dyDescent="0.45">
      <c r="A227" s="3" t="s">
        <v>146</v>
      </c>
      <c r="B227" s="14" t="s">
        <v>146</v>
      </c>
      <c r="C227" s="9" t="s">
        <v>196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45746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140</v>
      </c>
      <c r="AA227" s="8">
        <v>5518.15</v>
      </c>
      <c r="AB227" s="8">
        <v>5518.15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2</v>
      </c>
      <c r="AJ227" s="3">
        <v>45746</v>
      </c>
      <c r="AK227" s="3">
        <v>0</v>
      </c>
      <c r="AL227" s="3">
        <v>0</v>
      </c>
      <c r="AM227" s="3">
        <v>0</v>
      </c>
      <c r="AN227" s="3">
        <v>0</v>
      </c>
      <c r="AO227" s="3">
        <v>45744</v>
      </c>
      <c r="AP227" s="3">
        <v>45741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 t="s">
        <v>568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196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>
        <v>22</v>
      </c>
      <c r="N228" s="9">
        <v>41</v>
      </c>
      <c r="O228" s="9">
        <v>40</v>
      </c>
      <c r="P228" s="10">
        <v>445.06336793599996</v>
      </c>
      <c r="Q228" s="10">
        <v>0</v>
      </c>
      <c r="R228" s="10">
        <v>445.06336793599996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1144</v>
      </c>
      <c r="AC228" s="8">
        <v>20928.599999999999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3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45774</v>
      </c>
      <c r="AP228" s="3">
        <v>45772</v>
      </c>
      <c r="AQ228" s="3">
        <v>45775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1428.3769499999996</v>
      </c>
    </row>
    <row r="229" spans="1:56" ht="28.5" customHeight="1" x14ac:dyDescent="0.45">
      <c r="A229" s="3" t="s">
        <v>146</v>
      </c>
      <c r="B229" s="14" t="s">
        <v>146</v>
      </c>
      <c r="C229" s="9" t="s">
        <v>196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45777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140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77</v>
      </c>
      <c r="AI229" s="1">
        <v>2</v>
      </c>
      <c r="AJ229" s="3">
        <v>45777</v>
      </c>
      <c r="AK229" s="3">
        <v>0</v>
      </c>
      <c r="AL229" s="3">
        <v>0</v>
      </c>
      <c r="AM229" s="3">
        <v>0</v>
      </c>
      <c r="AN229" s="3">
        <v>0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376.6137374999999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140</v>
      </c>
      <c r="AA230" s="8">
        <v>48545.75</v>
      </c>
      <c r="AB230" s="8">
        <v>22099</v>
      </c>
      <c r="AC230" s="8">
        <v>26446.75</v>
      </c>
      <c r="AD230" s="8">
        <v>0</v>
      </c>
      <c r="AE230" s="8">
        <v>0</v>
      </c>
      <c r="AF230" s="8" t="s">
        <v>58</v>
      </c>
      <c r="AG230" s="1" t="s">
        <v>122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>
        <v>45719</v>
      </c>
      <c r="B231" s="14" t="s">
        <v>501</v>
      </c>
      <c r="C231" s="9" t="s">
        <v>115</v>
      </c>
      <c r="D231" s="13" t="s">
        <v>490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45734</v>
      </c>
      <c r="U231" s="11">
        <v>5000</v>
      </c>
      <c r="V231" s="10">
        <v>5425</v>
      </c>
      <c r="W231" s="10">
        <v>0</v>
      </c>
      <c r="X231" s="10">
        <v>5860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68</v>
      </c>
      <c r="AI231" s="1">
        <v>4</v>
      </c>
      <c r="AJ231" s="3">
        <v>45734</v>
      </c>
      <c r="AK231" s="3">
        <v>45730</v>
      </c>
      <c r="AL231" s="3">
        <v>45724</v>
      </c>
      <c r="AM231" s="3">
        <v>45731</v>
      </c>
      <c r="AN231" s="3">
        <v>45732</v>
      </c>
      <c r="AO231" s="3">
        <v>45732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45719</v>
      </c>
      <c r="B232" s="14" t="s">
        <v>501</v>
      </c>
      <c r="C232" s="9" t="s">
        <v>115</v>
      </c>
      <c r="D232" s="13" t="s">
        <v>263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45734</v>
      </c>
      <c r="U232" s="11">
        <v>5000</v>
      </c>
      <c r="V232" s="10">
        <v>5350</v>
      </c>
      <c r="W232" s="10">
        <v>0</v>
      </c>
      <c r="X232" s="10">
        <v>5500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68</v>
      </c>
      <c r="AI232" s="1">
        <v>4</v>
      </c>
      <c r="AJ232" s="3">
        <v>45734</v>
      </c>
      <c r="AK232" s="3">
        <v>45730</v>
      </c>
      <c r="AL232" s="3">
        <v>45724</v>
      </c>
      <c r="AM232" s="3">
        <v>45731</v>
      </c>
      <c r="AN232" s="3">
        <v>45732</v>
      </c>
      <c r="AO232" s="3">
        <v>45732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612</v>
      </c>
      <c r="C233" s="9" t="s">
        <v>115</v>
      </c>
      <c r="D233" s="13" t="s">
        <v>564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20000</v>
      </c>
      <c r="V233" s="10">
        <v>15000</v>
      </c>
      <c r="W233" s="10">
        <v>5000</v>
      </c>
      <c r="X233" s="10">
        <v>21150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45727</v>
      </c>
      <c r="B234" s="14" t="s">
        <v>612</v>
      </c>
      <c r="C234" s="9" t="s">
        <v>115</v>
      </c>
      <c r="D234" s="13" t="s">
        <v>264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30000</v>
      </c>
      <c r="V234" s="10">
        <v>0</v>
      </c>
      <c r="W234" s="10">
        <v>30000</v>
      </c>
      <c r="X234" s="10">
        <v>30700</v>
      </c>
      <c r="Y234" s="10">
        <v>0</v>
      </c>
      <c r="Z234" s="9" t="s">
        <v>128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45741</v>
      </c>
      <c r="AK234" s="3">
        <v>45737</v>
      </c>
      <c r="AL234" s="3">
        <v>45731</v>
      </c>
      <c r="AM234" s="3">
        <v>45738</v>
      </c>
      <c r="AN234" s="3">
        <v>45739</v>
      </c>
      <c r="AO234" s="3">
        <v>45739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45727</v>
      </c>
      <c r="B235" s="14" t="s">
        <v>590</v>
      </c>
      <c r="C235" s="9" t="s">
        <v>115</v>
      </c>
      <c r="D235" s="13" t="s">
        <v>299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45741</v>
      </c>
      <c r="U235" s="11">
        <v>5000</v>
      </c>
      <c r="V235" s="10">
        <v>0</v>
      </c>
      <c r="W235" s="10">
        <v>5000</v>
      </c>
      <c r="X235" s="10">
        <v>5400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68</v>
      </c>
      <c r="AI235" s="1">
        <v>4</v>
      </c>
      <c r="AJ235" s="3">
        <v>45741</v>
      </c>
      <c r="AK235" s="3">
        <v>45737</v>
      </c>
      <c r="AL235" s="3">
        <v>45731</v>
      </c>
      <c r="AM235" s="3">
        <v>45738</v>
      </c>
      <c r="AN235" s="3">
        <v>45739</v>
      </c>
      <c r="AO235" s="3">
        <v>45739</v>
      </c>
      <c r="AP235" s="3">
        <v>45736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45727</v>
      </c>
      <c r="B236" s="14" t="s">
        <v>590</v>
      </c>
      <c r="C236" s="9" t="s">
        <v>115</v>
      </c>
      <c r="D236" s="13" t="s">
        <v>565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45741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128</v>
      </c>
      <c r="AA236" s="8">
        <v>16135.350000000002</v>
      </c>
      <c r="AB236" s="8">
        <v>16135.350000000002</v>
      </c>
      <c r="AC236" s="8">
        <v>0</v>
      </c>
      <c r="AD236" s="8">
        <v>16135.350000000002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45741</v>
      </c>
      <c r="AK236" s="3">
        <v>45737</v>
      </c>
      <c r="AL236" s="3">
        <v>45731</v>
      </c>
      <c r="AM236" s="3">
        <v>45738</v>
      </c>
      <c r="AN236" s="3">
        <v>45739</v>
      </c>
      <c r="AO236" s="3">
        <v>45739</v>
      </c>
      <c r="AP236" s="3">
        <v>45736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208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651.31224575999988</v>
      </c>
      <c r="Q237" s="10">
        <v>0</v>
      </c>
      <c r="R237" s="10">
        <v>651.31224575999988</v>
      </c>
      <c r="S237" s="9" t="s">
        <v>114</v>
      </c>
      <c r="T237" s="12">
        <v>45746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128</v>
      </c>
      <c r="AA237" s="8">
        <v>32270.700000000004</v>
      </c>
      <c r="AB237" s="8">
        <v>32270.700000000004</v>
      </c>
      <c r="AC237" s="8">
        <v>0</v>
      </c>
      <c r="AD237" s="8">
        <v>32270.700000000004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45746</v>
      </c>
      <c r="AK237" s="3">
        <v>45742</v>
      </c>
      <c r="AL237" s="3">
        <v>45736</v>
      </c>
      <c r="AM237" s="3">
        <v>45743</v>
      </c>
      <c r="AN237" s="3">
        <v>45744</v>
      </c>
      <c r="AO237" s="3">
        <v>45744</v>
      </c>
      <c r="AP237" s="3">
        <v>45741</v>
      </c>
      <c r="AQ237" s="3">
        <v>45745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45693</v>
      </c>
      <c r="B238" s="14" t="s">
        <v>406</v>
      </c>
      <c r="C238" s="9" t="s">
        <v>111</v>
      </c>
      <c r="D238" s="13" t="s">
        <v>193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42</v>
      </c>
      <c r="O238" s="9">
        <v>40</v>
      </c>
      <c r="P238" s="10">
        <v>113.97964300799998</v>
      </c>
      <c r="Q238" s="10">
        <v>0</v>
      </c>
      <c r="R238" s="10">
        <v>113.97964300799998</v>
      </c>
      <c r="S238" s="9" t="s">
        <v>67</v>
      </c>
      <c r="T238" s="12">
        <v>45754</v>
      </c>
      <c r="U238" s="11">
        <v>5000</v>
      </c>
      <c r="V238" s="10">
        <v>0</v>
      </c>
      <c r="W238" s="10">
        <v>5000</v>
      </c>
      <c r="X238" s="10">
        <v>5398</v>
      </c>
      <c r="Y238" s="10">
        <v>0</v>
      </c>
      <c r="Z238" s="9" t="s">
        <v>128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45754</v>
      </c>
      <c r="AK238" s="3">
        <v>45750</v>
      </c>
      <c r="AL238" s="3">
        <v>45744</v>
      </c>
      <c r="AM238" s="3">
        <v>45751</v>
      </c>
      <c r="AN238" s="3">
        <v>45752</v>
      </c>
      <c r="AO238" s="3">
        <v>45752</v>
      </c>
      <c r="AP238" s="3">
        <v>45749</v>
      </c>
      <c r="AQ238" s="3">
        <v>45753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45777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128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208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651.31224575999988</v>
      </c>
      <c r="Q240" s="10">
        <v>0</v>
      </c>
      <c r="R240" s="10">
        <v>651.31224575999988</v>
      </c>
      <c r="S240" s="9" t="s">
        <v>114</v>
      </c>
      <c r="T240" s="12">
        <v>45777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128</v>
      </c>
      <c r="AA240" s="8">
        <v>32270.700000000004</v>
      </c>
      <c r="AB240" s="8">
        <v>32270.700000000004</v>
      </c>
      <c r="AC240" s="8">
        <v>0</v>
      </c>
      <c r="AD240" s="8">
        <v>32270.700000000004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355</v>
      </c>
      <c r="D241" s="13" t="s">
        <v>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114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160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128</v>
      </c>
      <c r="AA242" s="8">
        <v>21513.800000000003</v>
      </c>
      <c r="AB242" s="8">
        <v>0</v>
      </c>
      <c r="AC242" s="8">
        <v>21513.800000000003</v>
      </c>
      <c r="AD242" s="8">
        <v>0</v>
      </c>
      <c r="AE242" s="8">
        <v>21513.800000000003</v>
      </c>
      <c r="AF242" s="8">
        <v>0</v>
      </c>
      <c r="AG242" s="1" t="s">
        <v>123</v>
      </c>
      <c r="AH242" s="1" t="s">
        <v>68</v>
      </c>
      <c r="AI242" s="1">
        <v>4</v>
      </c>
      <c r="AJ242" s="3">
        <v>45777</v>
      </c>
      <c r="AK242" s="3">
        <v>45773</v>
      </c>
      <c r="AL242" s="3">
        <v>45767</v>
      </c>
      <c r="AM242" s="3">
        <v>45774</v>
      </c>
      <c r="AN242" s="3">
        <v>45775</v>
      </c>
      <c r="AO242" s="3">
        <v>45775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1547.1290706666666</v>
      </c>
    </row>
    <row r="243" spans="1:56" ht="28.5" customHeight="1" x14ac:dyDescent="0.45">
      <c r="A243" s="3" t="s">
        <v>146</v>
      </c>
      <c r="B243" s="14" t="s">
        <v>146</v>
      </c>
      <c r="C243" s="9" t="s">
        <v>111</v>
      </c>
      <c r="D243" s="13" t="s">
        <v>61</v>
      </c>
      <c r="E243" s="9">
        <v>21</v>
      </c>
      <c r="F243" s="9">
        <v>40</v>
      </c>
      <c r="G243" s="9" t="s">
        <v>60</v>
      </c>
      <c r="H243" s="9" t="s">
        <v>66</v>
      </c>
      <c r="I243" s="9">
        <v>108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42</v>
      </c>
      <c r="O243" s="9">
        <v>40</v>
      </c>
      <c r="P243" s="10">
        <v>227.95928601599996</v>
      </c>
      <c r="Q243" s="10">
        <v>0</v>
      </c>
      <c r="R243" s="10">
        <v>227.95928601599996</v>
      </c>
      <c r="S243" s="9" t="s">
        <v>67</v>
      </c>
      <c r="T243" s="12">
        <v>45777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128</v>
      </c>
      <c r="AA243" s="8">
        <v>11595.1</v>
      </c>
      <c r="AB243" s="8">
        <v>11595.1</v>
      </c>
      <c r="AC243" s="8">
        <v>0</v>
      </c>
      <c r="AD243" s="8">
        <v>11595.1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>
        <v>45777</v>
      </c>
      <c r="AK243" s="3">
        <v>45773</v>
      </c>
      <c r="AL243" s="3">
        <v>45767</v>
      </c>
      <c r="AM243" s="3">
        <v>45774</v>
      </c>
      <c r="AN243" s="3">
        <v>45775</v>
      </c>
      <c r="AO243" s="3">
        <v>45775</v>
      </c>
      <c r="AP243" s="3">
        <v>45772</v>
      </c>
      <c r="AQ243" s="3">
        <v>45776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272</v>
      </c>
      <c r="C244" s="9" t="s">
        <v>113</v>
      </c>
      <c r="D244" s="13" t="s">
        <v>160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336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45628</v>
      </c>
      <c r="B245" s="14" t="s">
        <v>265</v>
      </c>
      <c r="C245" s="9" t="s">
        <v>113</v>
      </c>
      <c r="D245" s="13" t="s">
        <v>160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16000</v>
      </c>
      <c r="V245" s="10">
        <v>1759</v>
      </c>
      <c r="W245" s="10">
        <v>14241</v>
      </c>
      <c r="X245" s="10">
        <v>0</v>
      </c>
      <c r="Y245" s="10">
        <v>14953.050000000001</v>
      </c>
      <c r="Z245" s="9" t="s">
        <v>128</v>
      </c>
      <c r="AA245" s="8">
        <v>15318.901290000002</v>
      </c>
      <c r="AB245" s="8">
        <v>15318.901290000002</v>
      </c>
      <c r="AC245" s="8">
        <v>0</v>
      </c>
      <c r="AD245" s="8">
        <v>15318.901290000002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335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45631</v>
      </c>
      <c r="B246" s="14" t="s">
        <v>273</v>
      </c>
      <c r="C246" s="9" t="s">
        <v>113</v>
      </c>
      <c r="D246" s="13" t="s">
        <v>160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128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337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45693</v>
      </c>
      <c r="B247" s="14" t="s">
        <v>405</v>
      </c>
      <c r="C247" s="9" t="s">
        <v>111</v>
      </c>
      <c r="D247" s="13" t="s">
        <v>402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128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45693</v>
      </c>
      <c r="B248" s="14" t="s">
        <v>406</v>
      </c>
      <c r="C248" s="9" t="s">
        <v>111</v>
      </c>
      <c r="D248" s="13" t="s">
        <v>193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91</v>
      </c>
      <c r="M248" s="10">
        <v>22</v>
      </c>
      <c r="N248" s="9">
        <v>42</v>
      </c>
      <c r="O248" s="9">
        <v>40</v>
      </c>
      <c r="P248" s="10">
        <v>113.97964300799998</v>
      </c>
      <c r="Q248" s="10">
        <v>0</v>
      </c>
      <c r="R248" s="10">
        <v>113.97964300799998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128</v>
      </c>
      <c r="AA248" s="8">
        <v>5797.55</v>
      </c>
      <c r="AB248" s="8">
        <v>5797.55</v>
      </c>
      <c r="AC248" s="8">
        <v>0</v>
      </c>
      <c r="AD248" s="8">
        <v>5797.55</v>
      </c>
      <c r="AE248" s="8">
        <v>0</v>
      </c>
      <c r="AF248" s="8">
        <v>0</v>
      </c>
      <c r="AG248" s="1" t="s">
        <v>125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45667</v>
      </c>
      <c r="B249" s="14" t="s">
        <v>347</v>
      </c>
      <c r="C249" s="9" t="s">
        <v>111</v>
      </c>
      <c r="D249" s="13" t="s">
        <v>341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 t="s">
        <v>63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128</v>
      </c>
      <c r="AA249" s="8">
        <v>4414.5199999999995</v>
      </c>
      <c r="AB249" s="8">
        <v>4414.5199999999995</v>
      </c>
      <c r="AC249" s="8">
        <v>0</v>
      </c>
      <c r="AD249" s="8">
        <v>4414.5199999999995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160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128</v>
      </c>
      <c r="AA250" s="8">
        <v>10756.900000000001</v>
      </c>
      <c r="AB250" s="8">
        <v>10756.900000000001</v>
      </c>
      <c r="AC250" s="8">
        <v>0</v>
      </c>
      <c r="AD250" s="8">
        <v>10756.900000000001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115</v>
      </c>
      <c r="D251" s="13" t="s">
        <v>59</v>
      </c>
      <c r="E251" s="9">
        <v>21</v>
      </c>
      <c r="F251" s="9">
        <v>37</v>
      </c>
      <c r="G251" s="9" t="s">
        <v>60</v>
      </c>
      <c r="H251" s="9" t="s">
        <v>76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122</v>
      </c>
      <c r="AH251" s="1" t="s">
        <v>164</v>
      </c>
      <c r="AI251" s="1">
        <v>2</v>
      </c>
      <c r="AJ251" s="3" t="s">
        <v>63</v>
      </c>
      <c r="AK251" s="3" t="e">
        <v>#VALUE!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159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45548</v>
      </c>
      <c r="B252" s="14" t="s">
        <v>217</v>
      </c>
      <c r="C252" s="9" t="s">
        <v>111</v>
      </c>
      <c r="D252" s="13" t="s">
        <v>211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67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128</v>
      </c>
      <c r="AA252" s="8">
        <v>11036.3</v>
      </c>
      <c r="AB252" s="8">
        <v>11036.3</v>
      </c>
      <c r="AC252" s="8">
        <v>0</v>
      </c>
      <c r="AD252" s="8">
        <v>11036.3</v>
      </c>
      <c r="AE252" s="8">
        <v>0</v>
      </c>
      <c r="AF252" s="8">
        <v>0</v>
      </c>
      <c r="AG252" s="1" t="s">
        <v>126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45066</v>
      </c>
      <c r="B253" s="14" t="s">
        <v>136</v>
      </c>
      <c r="C253" s="9" t="s">
        <v>80</v>
      </c>
      <c r="D253" s="13" t="s">
        <v>135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5518.15</v>
      </c>
      <c r="AB253" s="8">
        <v>5518.15</v>
      </c>
      <c r="AC253" s="8">
        <v>0</v>
      </c>
      <c r="AD253" s="8">
        <v>5518.15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>
        <v>0</v>
      </c>
      <c r="H254" s="9">
        <v>0</v>
      </c>
      <c r="I254" s="9">
        <v>74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 t="s">
        <v>83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128</v>
      </c>
      <c r="AA254" s="8">
        <v>290416.14129</v>
      </c>
      <c r="AB254" s="8">
        <v>268902.34129000007</v>
      </c>
      <c r="AC254" s="8">
        <v>21513.800000000003</v>
      </c>
      <c r="AD254" s="8">
        <v>268902.34129000007</v>
      </c>
      <c r="AE254" s="8">
        <v>21513.800000000003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130</v>
      </c>
      <c r="BD254" s="56">
        <v>0</v>
      </c>
    </row>
    <row r="255" spans="1:56" ht="28.5" customHeight="1" x14ac:dyDescent="0.45">
      <c r="A255" s="3">
        <v>45720</v>
      </c>
      <c r="B255" s="14" t="s">
        <v>516</v>
      </c>
      <c r="C255" s="9" t="s">
        <v>502</v>
      </c>
      <c r="D255" s="13" t="s">
        <v>503</v>
      </c>
      <c r="E255" s="9">
        <v>22</v>
      </c>
      <c r="F255" s="9">
        <v>34</v>
      </c>
      <c r="G255" s="9" t="s">
        <v>60</v>
      </c>
      <c r="H255" s="9" t="s">
        <v>66</v>
      </c>
      <c r="I255" s="9">
        <v>115</v>
      </c>
      <c r="J255" s="9" t="s">
        <v>78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377</v>
      </c>
      <c r="T255" s="12">
        <v>45746</v>
      </c>
      <c r="U255" s="11">
        <v>300000</v>
      </c>
      <c r="V255" s="10">
        <v>36302</v>
      </c>
      <c r="W255" s="10">
        <v>263698</v>
      </c>
      <c r="X255" s="10">
        <v>138465</v>
      </c>
      <c r="Y255" s="10">
        <v>169611.75</v>
      </c>
      <c r="Z255" s="9" t="s">
        <v>419</v>
      </c>
      <c r="AA255" s="8">
        <v>168232.8064725</v>
      </c>
      <c r="AB255" s="8">
        <v>35025</v>
      </c>
      <c r="AC255" s="8">
        <v>133207.8064725</v>
      </c>
      <c r="AD255" s="8">
        <v>30000</v>
      </c>
      <c r="AE255" s="8">
        <v>138232.8064725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45746</v>
      </c>
      <c r="AK255" s="3">
        <v>45742</v>
      </c>
      <c r="AL255" s="3">
        <v>45736</v>
      </c>
      <c r="AM255" s="3">
        <v>45743</v>
      </c>
      <c r="AN255" s="3">
        <v>45744</v>
      </c>
      <c r="AO255" s="3">
        <v>45744</v>
      </c>
      <c r="AP255" s="3">
        <v>45741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422</v>
      </c>
      <c r="BD255" s="56">
        <v>14232.810095565052</v>
      </c>
    </row>
    <row r="256" spans="1:56" ht="28.5" customHeight="1" x14ac:dyDescent="0.45">
      <c r="A256" s="3">
        <v>45720</v>
      </c>
      <c r="B256" s="14" t="s">
        <v>516</v>
      </c>
      <c r="C256" s="9" t="s">
        <v>502</v>
      </c>
      <c r="D256" s="13" t="s">
        <v>503</v>
      </c>
      <c r="E256" s="9">
        <v>22</v>
      </c>
      <c r="F256" s="9">
        <v>34</v>
      </c>
      <c r="G256" s="9" t="s">
        <v>60</v>
      </c>
      <c r="H256" s="9" t="s">
        <v>66</v>
      </c>
      <c r="I256" s="9">
        <v>115</v>
      </c>
      <c r="J256" s="9" t="s">
        <v>78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377</v>
      </c>
      <c r="T256" s="12">
        <v>45800</v>
      </c>
      <c r="U256" s="11">
        <v>3700000</v>
      </c>
      <c r="V256" s="10">
        <v>0</v>
      </c>
      <c r="W256" s="10">
        <v>3700000</v>
      </c>
      <c r="X256" s="10">
        <v>0</v>
      </c>
      <c r="Y256" s="10">
        <v>3885000</v>
      </c>
      <c r="Z256" s="9" t="s">
        <v>419</v>
      </c>
      <c r="AA256" s="8">
        <v>3669919.0000000005</v>
      </c>
      <c r="AB256" s="8">
        <v>0</v>
      </c>
      <c r="AC256" s="8">
        <v>3669919.0000000005</v>
      </c>
      <c r="AD256" s="8">
        <v>0</v>
      </c>
      <c r="AE256" s="8">
        <v>3669919.0000000005</v>
      </c>
      <c r="AF256" s="8">
        <v>0</v>
      </c>
      <c r="AG256" s="1" t="s">
        <v>124</v>
      </c>
      <c r="AH256" s="1" t="s">
        <v>68</v>
      </c>
      <c r="AI256" s="1">
        <v>4</v>
      </c>
      <c r="AJ256" s="3">
        <v>45800</v>
      </c>
      <c r="AK256" s="3">
        <v>45796</v>
      </c>
      <c r="AL256" s="3">
        <v>45790</v>
      </c>
      <c r="AM256" s="3">
        <v>45797</v>
      </c>
      <c r="AN256" s="3">
        <v>45798</v>
      </c>
      <c r="AO256" s="3">
        <v>45798</v>
      </c>
      <c r="AP256" s="3">
        <v>45795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422</v>
      </c>
      <c r="BD256" s="56">
        <v>392118.61208666681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21.6</v>
      </c>
      <c r="F257" s="9">
        <v>34</v>
      </c>
      <c r="G257" s="9">
        <v>0</v>
      </c>
      <c r="H257" s="9">
        <v>0</v>
      </c>
      <c r="I257" s="9">
        <v>97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419</v>
      </c>
      <c r="AA257" s="8">
        <v>3838151.8064725003</v>
      </c>
      <c r="AB257" s="8">
        <v>35025</v>
      </c>
      <c r="AC257" s="8">
        <v>3803126.8064725003</v>
      </c>
      <c r="AD257" s="8">
        <v>30000</v>
      </c>
      <c r="AE257" s="8">
        <v>3808151.8064725003</v>
      </c>
      <c r="AF257" s="8" t="s">
        <v>58</v>
      </c>
      <c r="AG257" s="1" t="s">
        <v>124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422</v>
      </c>
      <c r="BD257" s="56">
        <v>0</v>
      </c>
    </row>
    <row r="258" spans="1:56" ht="28.5" customHeight="1" x14ac:dyDescent="0.45">
      <c r="A258" s="3">
        <v>45706</v>
      </c>
      <c r="B258" s="14" t="s">
        <v>444</v>
      </c>
      <c r="C258" s="9" t="s">
        <v>349</v>
      </c>
      <c r="D258" s="13" t="s">
        <v>350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0</v>
      </c>
      <c r="Q258" s="10">
        <v>0</v>
      </c>
      <c r="R258" s="10">
        <v>0</v>
      </c>
      <c r="S258" s="9" t="s">
        <v>133</v>
      </c>
      <c r="T258" s="12">
        <v>45735</v>
      </c>
      <c r="U258" s="11">
        <v>10000</v>
      </c>
      <c r="V258" s="10">
        <v>10000</v>
      </c>
      <c r="W258" s="10">
        <v>0</v>
      </c>
      <c r="X258" s="10">
        <v>10100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236</v>
      </c>
      <c r="AG258" s="1" t="s">
        <v>124</v>
      </c>
      <c r="AH258" s="1" t="s">
        <v>72</v>
      </c>
      <c r="AI258" s="1">
        <v>3</v>
      </c>
      <c r="AJ258" s="3">
        <v>45735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45734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445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45706</v>
      </c>
      <c r="B259" s="14" t="s">
        <v>444</v>
      </c>
      <c r="C259" s="9" t="s">
        <v>349</v>
      </c>
      <c r="D259" s="13" t="s">
        <v>351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133</v>
      </c>
      <c r="T259" s="12">
        <v>45735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236</v>
      </c>
      <c r="AG259" s="1" t="s">
        <v>123</v>
      </c>
      <c r="AH259" s="1" t="s">
        <v>72</v>
      </c>
      <c r="AI259" s="1">
        <v>3</v>
      </c>
      <c r="AJ259" s="3">
        <v>45735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45734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445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446</v>
      </c>
      <c r="C260" s="9" t="s">
        <v>349</v>
      </c>
      <c r="D260" s="13" t="s">
        <v>348</v>
      </c>
      <c r="E260" s="9">
        <v>23</v>
      </c>
      <c r="F260" s="9">
        <v>34</v>
      </c>
      <c r="G260" s="9" t="s">
        <v>60</v>
      </c>
      <c r="H260" s="9" t="s">
        <v>66</v>
      </c>
      <c r="I260" s="9">
        <v>92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45735</v>
      </c>
      <c r="U260" s="11">
        <v>5000</v>
      </c>
      <c r="V260" s="10">
        <v>2000</v>
      </c>
      <c r="W260" s="10">
        <v>3000</v>
      </c>
      <c r="X260" s="10">
        <v>5929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236</v>
      </c>
      <c r="AG260" s="1" t="s">
        <v>123</v>
      </c>
      <c r="AH260" s="1" t="s">
        <v>68</v>
      </c>
      <c r="AI260" s="1">
        <v>4</v>
      </c>
      <c r="AJ260" s="3">
        <v>45735</v>
      </c>
      <c r="AK260" s="3">
        <v>45731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445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45729</v>
      </c>
      <c r="B261" s="14" t="s">
        <v>635</v>
      </c>
      <c r="C261" s="9" t="s">
        <v>266</v>
      </c>
      <c r="D261" s="13" t="s">
        <v>581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45736</v>
      </c>
      <c r="U261" s="11">
        <v>5000</v>
      </c>
      <c r="V261" s="10">
        <v>0</v>
      </c>
      <c r="W261" s="10">
        <v>5000</v>
      </c>
      <c r="X261" s="10">
        <v>5588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45736</v>
      </c>
      <c r="AK261" s="3">
        <v>0</v>
      </c>
      <c r="AL261" s="3">
        <v>45727</v>
      </c>
      <c r="AM261" s="3">
        <v>45734</v>
      </c>
      <c r="AN261" s="3">
        <v>45735</v>
      </c>
      <c r="AO261" s="3">
        <v>45735</v>
      </c>
      <c r="AP261" s="3">
        <v>45731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>
        <v>45706</v>
      </c>
      <c r="B262" s="14" t="s">
        <v>532</v>
      </c>
      <c r="C262" s="9" t="s">
        <v>282</v>
      </c>
      <c r="D262" s="13" t="s">
        <v>283</v>
      </c>
      <c r="E262" s="9">
        <v>23</v>
      </c>
      <c r="F262" s="9">
        <v>38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45747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84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 t="s">
        <v>236</v>
      </c>
      <c r="AG262" s="1" t="s">
        <v>61</v>
      </c>
      <c r="AH262" s="1" t="s">
        <v>68</v>
      </c>
      <c r="AI262" s="1">
        <v>4</v>
      </c>
      <c r="AJ262" s="3">
        <v>45747</v>
      </c>
      <c r="AK262" s="3">
        <v>45743</v>
      </c>
      <c r="AL262" s="3">
        <v>45737</v>
      </c>
      <c r="AM262" s="3">
        <v>45744</v>
      </c>
      <c r="AN262" s="3">
        <v>45745</v>
      </c>
      <c r="AO262" s="3">
        <v>45745</v>
      </c>
      <c r="AP262" s="3">
        <v>45742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445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45723</v>
      </c>
      <c r="B263" s="14" t="s">
        <v>545</v>
      </c>
      <c r="C263" s="9" t="s">
        <v>282</v>
      </c>
      <c r="D263" s="13" t="s">
        <v>274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5518.15</v>
      </c>
      <c r="AC263" s="8">
        <v>0</v>
      </c>
      <c r="AD263" s="8">
        <v>0</v>
      </c>
      <c r="AE263" s="8">
        <v>5518.15</v>
      </c>
      <c r="AF263" s="8" t="s">
        <v>236</v>
      </c>
      <c r="AG263" s="1" t="s">
        <v>61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325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45777</v>
      </c>
      <c r="U264" s="11">
        <v>70000</v>
      </c>
      <c r="V264" s="10">
        <v>0</v>
      </c>
      <c r="W264" s="10">
        <v>70000</v>
      </c>
      <c r="X264" s="10">
        <v>0</v>
      </c>
      <c r="Y264" s="10">
        <v>73500</v>
      </c>
      <c r="Z264" s="9" t="s">
        <v>84</v>
      </c>
      <c r="AA264" s="8">
        <v>69430.899999999994</v>
      </c>
      <c r="AB264" s="8">
        <v>2027</v>
      </c>
      <c r="AC264" s="8">
        <v>67403.899999999994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45777</v>
      </c>
      <c r="AK264" s="3">
        <v>0</v>
      </c>
      <c r="AL264" s="3">
        <v>45768</v>
      </c>
      <c r="AM264" s="3">
        <v>45775</v>
      </c>
      <c r="AN264" s="3">
        <v>45776</v>
      </c>
      <c r="AO264" s="3">
        <v>45776</v>
      </c>
      <c r="AP264" s="3">
        <v>45772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5038.4415249999984</v>
      </c>
    </row>
    <row r="265" spans="1:56" ht="28.5" customHeight="1" x14ac:dyDescent="0.45">
      <c r="A265" s="3" t="s">
        <v>146</v>
      </c>
      <c r="B265" s="14" t="s">
        <v>146</v>
      </c>
      <c r="C265" s="9" t="s">
        <v>349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133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 t="s">
        <v>146</v>
      </c>
      <c r="B266" s="14" t="s">
        <v>146</v>
      </c>
      <c r="C266" s="9" t="s">
        <v>195</v>
      </c>
      <c r="D266" s="13" t="s">
        <v>61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93</v>
      </c>
      <c r="M266" s="10">
        <v>24</v>
      </c>
      <c r="N266" s="9">
        <v>37</v>
      </c>
      <c r="O266" s="9">
        <v>50</v>
      </c>
      <c r="P266" s="10">
        <v>273.84719423999996</v>
      </c>
      <c r="Q266" s="10">
        <v>0</v>
      </c>
      <c r="R266" s="10">
        <v>273.84719423999996</v>
      </c>
      <c r="S266" s="9" t="s">
        <v>133</v>
      </c>
      <c r="T266" s="12">
        <v>45777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0</v>
      </c>
      <c r="AF266" s="8">
        <v>0</v>
      </c>
      <c r="AG266" s="1" t="s">
        <v>123</v>
      </c>
      <c r="AH266" s="1" t="s">
        <v>72</v>
      </c>
      <c r="AI266" s="1">
        <v>3</v>
      </c>
      <c r="AJ266" s="3">
        <v>45777</v>
      </c>
      <c r="AK266" s="3">
        <v>0</v>
      </c>
      <c r="AL266" s="3">
        <v>45767</v>
      </c>
      <c r="AM266" s="3">
        <v>45774</v>
      </c>
      <c r="AN266" s="3">
        <v>45775</v>
      </c>
      <c r="AO266" s="3">
        <v>45775</v>
      </c>
      <c r="AP266" s="3">
        <v>45772</v>
      </c>
      <c r="AQ266" s="3">
        <v>45776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741.42282499999999</v>
      </c>
    </row>
    <row r="267" spans="1:56" ht="28.5" customHeight="1" x14ac:dyDescent="0.45">
      <c r="A267" s="3" t="s">
        <v>146</v>
      </c>
      <c r="B267" s="14" t="s">
        <v>146</v>
      </c>
      <c r="C267" s="9" t="s">
        <v>282</v>
      </c>
      <c r="D267" s="13" t="s">
        <v>61</v>
      </c>
      <c r="E267" s="9">
        <v>23</v>
      </c>
      <c r="F267" s="9">
        <v>34</v>
      </c>
      <c r="G267" s="9" t="s">
        <v>60</v>
      </c>
      <c r="H267" s="9" t="s">
        <v>66</v>
      </c>
      <c r="I267" s="9">
        <v>92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0</v>
      </c>
      <c r="AC267" s="8">
        <v>9918.7000000000007</v>
      </c>
      <c r="AD267" s="8">
        <v>0</v>
      </c>
      <c r="AE267" s="8">
        <v>9918.7000000000007</v>
      </c>
      <c r="AF267" s="8">
        <v>0</v>
      </c>
      <c r="AG267" s="1" t="s">
        <v>124</v>
      </c>
      <c r="AH267" s="1" t="s">
        <v>68</v>
      </c>
      <c r="AI267" s="1">
        <v>4</v>
      </c>
      <c r="AJ267" s="3">
        <v>45777</v>
      </c>
      <c r="AK267" s="3">
        <v>45773</v>
      </c>
      <c r="AL267" s="3">
        <v>45767</v>
      </c>
      <c r="AM267" s="3">
        <v>45774</v>
      </c>
      <c r="AN267" s="3">
        <v>45775</v>
      </c>
      <c r="AO267" s="3">
        <v>45775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741.42282499999999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110223.29999999999</v>
      </c>
      <c r="AB268" s="8">
        <v>13063.3</v>
      </c>
      <c r="AC268" s="8">
        <v>97159.999999999985</v>
      </c>
      <c r="AD268" s="8">
        <v>5518.15</v>
      </c>
      <c r="AE268" s="8">
        <v>25355.550000000003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0</v>
      </c>
    </row>
    <row r="269" spans="1:56" ht="28.5" customHeight="1" x14ac:dyDescent="0.45">
      <c r="A269" s="3">
        <v>45733</v>
      </c>
      <c r="B269" s="14" t="s">
        <v>641</v>
      </c>
      <c r="C269" s="9" t="s">
        <v>642</v>
      </c>
      <c r="D269" s="13" t="s">
        <v>643</v>
      </c>
      <c r="E269" s="9">
        <v>23</v>
      </c>
      <c r="F269" s="9">
        <v>34</v>
      </c>
      <c r="G269" s="9" t="s">
        <v>200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45750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202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74</v>
      </c>
      <c r="AI269" s="1">
        <v>2</v>
      </c>
      <c r="AJ269" s="3">
        <v>45750</v>
      </c>
      <c r="AK269" s="3">
        <v>0</v>
      </c>
      <c r="AL269" s="3">
        <v>45741</v>
      </c>
      <c r="AM269" s="3">
        <v>45748</v>
      </c>
      <c r="AN269" s="3">
        <v>45749</v>
      </c>
      <c r="AO269" s="3">
        <v>45749</v>
      </c>
      <c r="AP269" s="3">
        <v>45745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201</v>
      </c>
      <c r="BD269" s="56">
        <v>400.2085242222222</v>
      </c>
    </row>
    <row r="270" spans="1:56" ht="28.5" customHeight="1" x14ac:dyDescent="0.45">
      <c r="A270" s="3">
        <v>45729</v>
      </c>
      <c r="B270" s="14" t="s">
        <v>635</v>
      </c>
      <c r="C270" s="9" t="s">
        <v>266</v>
      </c>
      <c r="D270" s="13" t="s">
        <v>582</v>
      </c>
      <c r="E270" s="9">
        <v>23</v>
      </c>
      <c r="F270" s="9">
        <v>34</v>
      </c>
      <c r="G270" s="9" t="s">
        <v>200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45736</v>
      </c>
      <c r="U270" s="11">
        <v>5000</v>
      </c>
      <c r="V270" s="10">
        <v>0</v>
      </c>
      <c r="W270" s="10">
        <v>5000</v>
      </c>
      <c r="X270" s="10">
        <v>5535</v>
      </c>
      <c r="Y270" s="10">
        <v>0</v>
      </c>
      <c r="Z270" s="9" t="s">
        <v>202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123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636</v>
      </c>
      <c r="AZ270" s="2">
        <v>0</v>
      </c>
      <c r="BA270" s="2">
        <v>0</v>
      </c>
      <c r="BB270" s="2">
        <v>0</v>
      </c>
      <c r="BC270" s="1" t="s">
        <v>201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200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202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201</v>
      </c>
      <c r="BD271" s="56">
        <v>0</v>
      </c>
    </row>
    <row r="272" spans="1:56" ht="28.5" customHeight="1" x14ac:dyDescent="0.45">
      <c r="A272" s="3">
        <v>45729</v>
      </c>
      <c r="B272" s="14" t="s">
        <v>637</v>
      </c>
      <c r="C272" s="9" t="s">
        <v>266</v>
      </c>
      <c r="D272" s="13" t="s">
        <v>194</v>
      </c>
      <c r="E272" s="9">
        <v>23</v>
      </c>
      <c r="F272" s="9">
        <v>34</v>
      </c>
      <c r="G272" s="9" t="s">
        <v>583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584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122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201</v>
      </c>
      <c r="BD272" s="56">
        <v>400.2085242222222</v>
      </c>
    </row>
    <row r="273" spans="1:56" ht="28.5" customHeight="1" x14ac:dyDescent="0.45">
      <c r="A273" s="3">
        <v>45729</v>
      </c>
      <c r="B273" s="14" t="s">
        <v>637</v>
      </c>
      <c r="C273" s="9" t="s">
        <v>266</v>
      </c>
      <c r="D273" s="13" t="s">
        <v>585</v>
      </c>
      <c r="E273" s="9">
        <v>23</v>
      </c>
      <c r="F273" s="9">
        <v>34</v>
      </c>
      <c r="G273" s="9" t="s">
        <v>583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45747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584</v>
      </c>
      <c r="AA273" s="8">
        <v>4959.3500000000004</v>
      </c>
      <c r="AB273" s="8">
        <v>0</v>
      </c>
      <c r="AC273" s="8">
        <v>4959.3500000000004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74</v>
      </c>
      <c r="AI273" s="1">
        <v>2</v>
      </c>
      <c r="AJ273" s="3">
        <v>45747</v>
      </c>
      <c r="AK273" s="3">
        <v>0</v>
      </c>
      <c r="AL273" s="3">
        <v>45738</v>
      </c>
      <c r="AM273" s="3">
        <v>45745</v>
      </c>
      <c r="AN273" s="3">
        <v>45746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201</v>
      </c>
      <c r="BD273" s="56">
        <v>400.2085242222222</v>
      </c>
    </row>
    <row r="274" spans="1:56" ht="28.5" customHeight="1" x14ac:dyDescent="0.45">
      <c r="A274" s="3">
        <v>45729</v>
      </c>
      <c r="B274" s="14" t="s">
        <v>637</v>
      </c>
      <c r="C274" s="9" t="s">
        <v>266</v>
      </c>
      <c r="D274" s="13" t="s">
        <v>586</v>
      </c>
      <c r="E274" s="9">
        <v>23</v>
      </c>
      <c r="F274" s="9">
        <v>34</v>
      </c>
      <c r="G274" s="9" t="s">
        <v>583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45747</v>
      </c>
      <c r="U274" s="11">
        <v>5000</v>
      </c>
      <c r="V274" s="10">
        <v>0</v>
      </c>
      <c r="W274" s="10">
        <v>5000</v>
      </c>
      <c r="X274" s="10">
        <v>5553</v>
      </c>
      <c r="Y274" s="10">
        <v>0</v>
      </c>
      <c r="Z274" s="9" t="s">
        <v>584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125</v>
      </c>
      <c r="AH274" s="1" t="s">
        <v>74</v>
      </c>
      <c r="AI274" s="1">
        <v>2</v>
      </c>
      <c r="AJ274" s="3">
        <v>45747</v>
      </c>
      <c r="AK274" s="3">
        <v>0</v>
      </c>
      <c r="AL274" s="3">
        <v>45738</v>
      </c>
      <c r="AM274" s="3">
        <v>45745</v>
      </c>
      <c r="AN274" s="3">
        <v>45746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201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583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584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 t="s">
        <v>58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201</v>
      </c>
      <c r="BD275" s="56">
        <v>0</v>
      </c>
    </row>
    <row r="276" spans="1:56" ht="28.5" customHeight="1" x14ac:dyDescent="0.45">
      <c r="A276" s="3">
        <v>45719</v>
      </c>
      <c r="B276" s="14" t="s">
        <v>501</v>
      </c>
      <c r="C276" s="9" t="s">
        <v>115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125</v>
      </c>
      <c r="J276" s="9" t="s">
        <v>57</v>
      </c>
      <c r="K276" s="9">
        <v>5</v>
      </c>
      <c r="L276" s="9" t="s">
        <v>254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45734</v>
      </c>
      <c r="U276" s="11">
        <v>5000</v>
      </c>
      <c r="V276" s="10">
        <v>4062</v>
      </c>
      <c r="W276" s="10">
        <v>938</v>
      </c>
      <c r="X276" s="10">
        <v>0</v>
      </c>
      <c r="Y276" s="10">
        <v>0</v>
      </c>
      <c r="Z276" s="9" t="s">
        <v>314</v>
      </c>
      <c r="AA276" s="8">
        <v>1087.6203800000001</v>
      </c>
      <c r="AB276" s="8">
        <v>1087.6203800000001</v>
      </c>
      <c r="AC276" s="8">
        <v>0</v>
      </c>
      <c r="AD276" s="8">
        <v>1087.6203800000001</v>
      </c>
      <c r="AE276" s="8">
        <v>0</v>
      </c>
      <c r="AF276" s="8" t="s">
        <v>320</v>
      </c>
      <c r="AG276" s="1" t="s">
        <v>122</v>
      </c>
      <c r="AH276" s="1" t="s">
        <v>164</v>
      </c>
      <c r="AI276" s="1">
        <v>2</v>
      </c>
      <c r="AJ276" s="3">
        <v>45734</v>
      </c>
      <c r="AK276" s="3">
        <v>45732</v>
      </c>
      <c r="AL276" s="3">
        <v>0</v>
      </c>
      <c r="AM276" s="3">
        <v>0</v>
      </c>
      <c r="AN276" s="3">
        <v>0</v>
      </c>
      <c r="AO276" s="3">
        <v>45733</v>
      </c>
      <c r="AP276" s="3">
        <v>45729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159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0</v>
      </c>
    </row>
    <row r="277" spans="1:56" ht="28.5" customHeight="1" x14ac:dyDescent="0.45">
      <c r="A277" s="3">
        <v>45729</v>
      </c>
      <c r="B277" s="14" t="s">
        <v>587</v>
      </c>
      <c r="C277" s="9" t="s">
        <v>588</v>
      </c>
      <c r="D277" s="13" t="s">
        <v>589</v>
      </c>
      <c r="E277" s="9">
        <v>23</v>
      </c>
      <c r="F277" s="9">
        <v>34</v>
      </c>
      <c r="G277" s="9" t="s">
        <v>60</v>
      </c>
      <c r="H277" s="9" t="s">
        <v>66</v>
      </c>
      <c r="I277" s="9">
        <v>105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37</v>
      </c>
      <c r="O277" s="9">
        <v>70</v>
      </c>
      <c r="P277" s="10">
        <v>191.69303596799998</v>
      </c>
      <c r="Q277" s="10">
        <v>35</v>
      </c>
      <c r="R277" s="10">
        <v>156.69303596799998</v>
      </c>
      <c r="S277" s="9" t="s">
        <v>71</v>
      </c>
      <c r="T277" s="12">
        <v>45743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314</v>
      </c>
      <c r="AA277" s="8">
        <v>4959.3500000000004</v>
      </c>
      <c r="AB277" s="8">
        <v>4959.3500000000004</v>
      </c>
      <c r="AC277" s="8">
        <v>0</v>
      </c>
      <c r="AD277" s="8">
        <v>0</v>
      </c>
      <c r="AE277" s="8">
        <v>4959.3500000000004</v>
      </c>
      <c r="AF277" s="8" t="s">
        <v>356</v>
      </c>
      <c r="AG277" s="1" t="s">
        <v>122</v>
      </c>
      <c r="AH277" s="1" t="s">
        <v>68</v>
      </c>
      <c r="AI277" s="1">
        <v>4</v>
      </c>
      <c r="AJ277" s="3">
        <v>45743</v>
      </c>
      <c r="AK277" s="3">
        <v>45739</v>
      </c>
      <c r="AL277" s="3">
        <v>45733</v>
      </c>
      <c r="AM277" s="3">
        <v>45740</v>
      </c>
      <c r="AN277" s="3">
        <v>45741</v>
      </c>
      <c r="AO277" s="3">
        <v>45741</v>
      </c>
      <c r="AP277" s="3">
        <v>45738</v>
      </c>
      <c r="AQ277" s="3">
        <v>45742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0</v>
      </c>
    </row>
    <row r="278" spans="1:56" ht="28.5" customHeight="1" x14ac:dyDescent="0.45">
      <c r="A278" s="3">
        <v>45727</v>
      </c>
      <c r="B278" s="14" t="s">
        <v>590</v>
      </c>
      <c r="C278" s="9" t="s">
        <v>115</v>
      </c>
      <c r="D278" s="13" t="s">
        <v>59</v>
      </c>
      <c r="E278" s="9">
        <v>23</v>
      </c>
      <c r="F278" s="9">
        <v>40</v>
      </c>
      <c r="G278" s="9" t="s">
        <v>60</v>
      </c>
      <c r="H278" s="9" t="s">
        <v>66</v>
      </c>
      <c r="I278" s="9">
        <v>125</v>
      </c>
      <c r="J278" s="9" t="s">
        <v>57</v>
      </c>
      <c r="K278" s="9">
        <v>5</v>
      </c>
      <c r="L278" s="9" t="s">
        <v>254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45741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314</v>
      </c>
      <c r="AA278" s="8">
        <v>11595.1</v>
      </c>
      <c r="AB278" s="8">
        <v>1041</v>
      </c>
      <c r="AC278" s="8">
        <v>10554.1</v>
      </c>
      <c r="AD278" s="8">
        <v>0</v>
      </c>
      <c r="AE278" s="8">
        <v>11595.1</v>
      </c>
      <c r="AF278" s="8" t="s">
        <v>320</v>
      </c>
      <c r="AG278" s="1" t="s">
        <v>122</v>
      </c>
      <c r="AH278" s="1" t="s">
        <v>164</v>
      </c>
      <c r="AI278" s="1">
        <v>2</v>
      </c>
      <c r="AJ278" s="3">
        <v>45741</v>
      </c>
      <c r="AK278" s="3">
        <v>45739</v>
      </c>
      <c r="AL278" s="3">
        <v>0</v>
      </c>
      <c r="AM278" s="3">
        <v>0</v>
      </c>
      <c r="AN278" s="3">
        <v>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159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930.51981666666666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85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314</v>
      </c>
      <c r="AA279" s="8">
        <v>17642.070380000001</v>
      </c>
      <c r="AB279" s="8">
        <v>7087.9703800000007</v>
      </c>
      <c r="AC279" s="8">
        <v>10554.1</v>
      </c>
      <c r="AD279" s="8">
        <v>1087.6203800000001</v>
      </c>
      <c r="AE279" s="8">
        <v>16554.45</v>
      </c>
      <c r="AF279" s="8" t="s">
        <v>58</v>
      </c>
      <c r="AG279" s="1" t="s">
        <v>122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315</v>
      </c>
      <c r="BD279" s="56">
        <v>0</v>
      </c>
    </row>
    <row r="280" spans="1:56" ht="28.5" customHeight="1" x14ac:dyDescent="0.45">
      <c r="A280" s="3">
        <v>45601</v>
      </c>
      <c r="B280" s="14" t="s">
        <v>242</v>
      </c>
      <c r="C280" s="9" t="s">
        <v>94</v>
      </c>
      <c r="D280" s="13" t="s">
        <v>158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0</v>
      </c>
      <c r="Q280" s="10">
        <v>0</v>
      </c>
      <c r="R280" s="10">
        <v>0</v>
      </c>
      <c r="S280" s="9" t="s">
        <v>100</v>
      </c>
      <c r="T280" s="12">
        <v>45780</v>
      </c>
      <c r="U280" s="11">
        <v>10000</v>
      </c>
      <c r="V280" s="10">
        <v>10000</v>
      </c>
      <c r="W280" s="10">
        <v>0</v>
      </c>
      <c r="X280" s="10">
        <v>56730</v>
      </c>
      <c r="Y280" s="10">
        <v>0</v>
      </c>
      <c r="Z280" s="9" t="s">
        <v>407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123</v>
      </c>
      <c r="AH280" s="1" t="s">
        <v>72</v>
      </c>
      <c r="AI280" s="1">
        <v>3</v>
      </c>
      <c r="AJ280" s="3">
        <v>45780</v>
      </c>
      <c r="AK280" s="3">
        <v>0</v>
      </c>
      <c r="AL280" s="3">
        <v>45770</v>
      </c>
      <c r="AM280" s="3">
        <v>45777</v>
      </c>
      <c r="AN280" s="3">
        <v>45778</v>
      </c>
      <c r="AO280" s="3">
        <v>45778</v>
      </c>
      <c r="AP280" s="3">
        <v>45775</v>
      </c>
      <c r="AQ280" s="3">
        <v>45779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420</v>
      </c>
      <c r="AZ280" s="2">
        <v>0</v>
      </c>
      <c r="BA280" s="2">
        <v>0</v>
      </c>
      <c r="BB280" s="2">
        <v>0</v>
      </c>
      <c r="BC280" s="1" t="s">
        <v>120</v>
      </c>
      <c r="BD280" s="56">
        <v>0</v>
      </c>
    </row>
    <row r="281" spans="1:56" ht="28.5" customHeight="1" x14ac:dyDescent="0.45">
      <c r="A281" s="3">
        <v>45601</v>
      </c>
      <c r="B281" s="14" t="s">
        <v>242</v>
      </c>
      <c r="C281" s="9" t="s">
        <v>94</v>
      </c>
      <c r="D281" s="13" t="s">
        <v>158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1498.0181652479998</v>
      </c>
      <c r="Q281" s="10">
        <v>1498.0181652479998</v>
      </c>
      <c r="R281" s="10">
        <v>0</v>
      </c>
      <c r="S281" s="9" t="s">
        <v>100</v>
      </c>
      <c r="T281" s="12">
        <v>45780</v>
      </c>
      <c r="U281" s="11">
        <v>46000</v>
      </c>
      <c r="V281" s="10">
        <v>0</v>
      </c>
      <c r="W281" s="10">
        <v>46000</v>
      </c>
      <c r="X281" s="10">
        <v>0</v>
      </c>
      <c r="Y281" s="10">
        <v>48300</v>
      </c>
      <c r="Z281" s="9" t="s">
        <v>407</v>
      </c>
      <c r="AA281" s="8">
        <v>49481.740000000005</v>
      </c>
      <c r="AB281" s="8">
        <v>0</v>
      </c>
      <c r="AC281" s="8">
        <v>49481.740000000005</v>
      </c>
      <c r="AD281" s="8">
        <v>0</v>
      </c>
      <c r="AE281" s="8">
        <v>0</v>
      </c>
      <c r="AF281" s="8" t="s">
        <v>408</v>
      </c>
      <c r="AG281" s="1" t="s">
        <v>123</v>
      </c>
      <c r="AH281" s="1" t="s">
        <v>72</v>
      </c>
      <c r="AI281" s="1">
        <v>3</v>
      </c>
      <c r="AJ281" s="3">
        <v>45780</v>
      </c>
      <c r="AK281" s="3">
        <v>0</v>
      </c>
      <c r="AL281" s="3">
        <v>45770</v>
      </c>
      <c r="AM281" s="3">
        <v>45777</v>
      </c>
      <c r="AN281" s="3">
        <v>45778</v>
      </c>
      <c r="AO281" s="3">
        <v>45778</v>
      </c>
      <c r="AP281" s="3">
        <v>45775</v>
      </c>
      <c r="AQ281" s="3">
        <v>45779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491</v>
      </c>
      <c r="AZ281" s="2">
        <v>0</v>
      </c>
      <c r="BA281" s="2">
        <v>0</v>
      </c>
      <c r="BB281" s="2">
        <v>0</v>
      </c>
      <c r="BC281" s="1" t="s">
        <v>120</v>
      </c>
      <c r="BD281" s="56">
        <v>6338.7895780611125</v>
      </c>
    </row>
    <row r="282" spans="1:56" ht="28.5" customHeight="1" x14ac:dyDescent="0.45">
      <c r="A282" s="3">
        <v>45601</v>
      </c>
      <c r="B282" s="14" t="s">
        <v>242</v>
      </c>
      <c r="C282" s="9" t="s">
        <v>94</v>
      </c>
      <c r="D282" s="13" t="s">
        <v>158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1758.5430635519999</v>
      </c>
      <c r="R282" s="10">
        <v>0</v>
      </c>
      <c r="S282" s="9" t="s">
        <v>100</v>
      </c>
      <c r="T282" s="12">
        <v>45785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407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408</v>
      </c>
      <c r="AG282" s="1" t="s">
        <v>123</v>
      </c>
      <c r="AH282" s="1" t="s">
        <v>72</v>
      </c>
      <c r="AI282" s="1">
        <v>3</v>
      </c>
      <c r="AJ282" s="3">
        <v>45785</v>
      </c>
      <c r="AK282" s="3">
        <v>0</v>
      </c>
      <c r="AL282" s="3">
        <v>45775</v>
      </c>
      <c r="AM282" s="3">
        <v>45782</v>
      </c>
      <c r="AN282" s="3">
        <v>45783</v>
      </c>
      <c r="AO282" s="3">
        <v>45783</v>
      </c>
      <c r="AP282" s="3">
        <v>45780</v>
      </c>
      <c r="AQ282" s="3">
        <v>45784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491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242</v>
      </c>
      <c r="C283" s="9" t="s">
        <v>94</v>
      </c>
      <c r="D283" s="13" t="s">
        <v>158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264</v>
      </c>
      <c r="R283" s="10">
        <v>1494.5430635519999</v>
      </c>
      <c r="S283" s="9" t="s">
        <v>100</v>
      </c>
      <c r="T283" s="12">
        <v>45812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407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408</v>
      </c>
      <c r="AG283" s="1" t="s">
        <v>123</v>
      </c>
      <c r="AH283" s="1" t="s">
        <v>72</v>
      </c>
      <c r="AI283" s="1">
        <v>3</v>
      </c>
      <c r="AJ283" s="3">
        <v>45812</v>
      </c>
      <c r="AK283" s="3">
        <v>0</v>
      </c>
      <c r="AL283" s="3">
        <v>45802</v>
      </c>
      <c r="AM283" s="3">
        <v>45809</v>
      </c>
      <c r="AN283" s="3">
        <v>45810</v>
      </c>
      <c r="AO283" s="3">
        <v>45810</v>
      </c>
      <c r="AP283" s="3">
        <v>45807</v>
      </c>
      <c r="AQ283" s="3">
        <v>45811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491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242</v>
      </c>
      <c r="C284" s="9" t="s">
        <v>94</v>
      </c>
      <c r="D284" s="13" t="s">
        <v>158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45815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407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408</v>
      </c>
      <c r="AG284" s="1" t="s">
        <v>123</v>
      </c>
      <c r="AH284" s="1" t="s">
        <v>72</v>
      </c>
      <c r="AI284" s="1">
        <v>3</v>
      </c>
      <c r="AJ284" s="3">
        <v>45815</v>
      </c>
      <c r="AK284" s="3">
        <v>0</v>
      </c>
      <c r="AL284" s="3">
        <v>45805</v>
      </c>
      <c r="AM284" s="3">
        <v>45812</v>
      </c>
      <c r="AN284" s="3">
        <v>45813</v>
      </c>
      <c r="AO284" s="3">
        <v>45813</v>
      </c>
      <c r="AP284" s="3">
        <v>45810</v>
      </c>
      <c r="AQ284" s="3">
        <v>45814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491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242</v>
      </c>
      <c r="C285" s="9" t="s">
        <v>94</v>
      </c>
      <c r="D285" s="13" t="s">
        <v>158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45818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407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408</v>
      </c>
      <c r="AG285" s="1" t="s">
        <v>123</v>
      </c>
      <c r="AH285" s="1" t="s">
        <v>72</v>
      </c>
      <c r="AI285" s="1">
        <v>3</v>
      </c>
      <c r="AJ285" s="3">
        <v>45818</v>
      </c>
      <c r="AK285" s="3">
        <v>0</v>
      </c>
      <c r="AL285" s="3">
        <v>45808</v>
      </c>
      <c r="AM285" s="3">
        <v>45815</v>
      </c>
      <c r="AN285" s="3">
        <v>45816</v>
      </c>
      <c r="AO285" s="3">
        <v>45816</v>
      </c>
      <c r="AP285" s="3">
        <v>45813</v>
      </c>
      <c r="AQ285" s="3">
        <v>45817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491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242</v>
      </c>
      <c r="C286" s="9" t="s">
        <v>94</v>
      </c>
      <c r="D286" s="13" t="s">
        <v>158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45820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407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408</v>
      </c>
      <c r="AG286" s="1" t="s">
        <v>123</v>
      </c>
      <c r="AH286" s="1" t="s">
        <v>72</v>
      </c>
      <c r="AI286" s="1">
        <v>3</v>
      </c>
      <c r="AJ286" s="3">
        <v>45820</v>
      </c>
      <c r="AK286" s="3">
        <v>0</v>
      </c>
      <c r="AL286" s="3">
        <v>45810</v>
      </c>
      <c r="AM286" s="3">
        <v>45817</v>
      </c>
      <c r="AN286" s="3">
        <v>45818</v>
      </c>
      <c r="AO286" s="3">
        <v>45818</v>
      </c>
      <c r="AP286" s="3">
        <v>45815</v>
      </c>
      <c r="AQ286" s="3">
        <v>45819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491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242</v>
      </c>
      <c r="C287" s="9" t="s">
        <v>94</v>
      </c>
      <c r="D287" s="13" t="s">
        <v>158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45824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407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408</v>
      </c>
      <c r="AG287" s="1" t="s">
        <v>123</v>
      </c>
      <c r="AH287" s="1" t="s">
        <v>72</v>
      </c>
      <c r="AI287" s="1">
        <v>3</v>
      </c>
      <c r="AJ287" s="3">
        <v>45824</v>
      </c>
      <c r="AK287" s="3">
        <v>0</v>
      </c>
      <c r="AL287" s="3">
        <v>45814</v>
      </c>
      <c r="AM287" s="3">
        <v>45821</v>
      </c>
      <c r="AN287" s="3">
        <v>45822</v>
      </c>
      <c r="AO287" s="3">
        <v>45822</v>
      </c>
      <c r="AP287" s="3">
        <v>45819</v>
      </c>
      <c r="AQ287" s="3">
        <v>45823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491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242</v>
      </c>
      <c r="C288" s="9" t="s">
        <v>94</v>
      </c>
      <c r="D288" s="13" t="s">
        <v>158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45827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407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408</v>
      </c>
      <c r="AG288" s="1" t="s">
        <v>123</v>
      </c>
      <c r="AH288" s="1" t="s">
        <v>72</v>
      </c>
      <c r="AI288" s="1">
        <v>3</v>
      </c>
      <c r="AJ288" s="3">
        <v>45827</v>
      </c>
      <c r="AK288" s="3">
        <v>0</v>
      </c>
      <c r="AL288" s="3">
        <v>45817</v>
      </c>
      <c r="AM288" s="3">
        <v>45824</v>
      </c>
      <c r="AN288" s="3">
        <v>45825</v>
      </c>
      <c r="AO288" s="3">
        <v>45825</v>
      </c>
      <c r="AP288" s="3">
        <v>45822</v>
      </c>
      <c r="AQ288" s="3">
        <v>45826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491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242</v>
      </c>
      <c r="C289" s="9" t="s">
        <v>94</v>
      </c>
      <c r="D289" s="13" t="s">
        <v>158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45831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407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408</v>
      </c>
      <c r="AG289" s="1" t="s">
        <v>123</v>
      </c>
      <c r="AH289" s="1" t="s">
        <v>72</v>
      </c>
      <c r="AI289" s="1">
        <v>3</v>
      </c>
      <c r="AJ289" s="3">
        <v>45831</v>
      </c>
      <c r="AK289" s="3">
        <v>0</v>
      </c>
      <c r="AL289" s="3">
        <v>45821</v>
      </c>
      <c r="AM289" s="3">
        <v>45828</v>
      </c>
      <c r="AN289" s="3">
        <v>45829</v>
      </c>
      <c r="AO289" s="3">
        <v>45829</v>
      </c>
      <c r="AP289" s="3">
        <v>45826</v>
      </c>
      <c r="AQ289" s="3">
        <v>45830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242</v>
      </c>
      <c r="C290" s="9" t="s">
        <v>94</v>
      </c>
      <c r="D290" s="13" t="s">
        <v>158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45834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407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408</v>
      </c>
      <c r="AG290" s="1" t="s">
        <v>122</v>
      </c>
      <c r="AH290" s="1" t="s">
        <v>72</v>
      </c>
      <c r="AI290" s="1">
        <v>3</v>
      </c>
      <c r="AJ290" s="3">
        <v>45834</v>
      </c>
      <c r="AK290" s="3">
        <v>0</v>
      </c>
      <c r="AL290" s="3">
        <v>45824</v>
      </c>
      <c r="AM290" s="3">
        <v>45831</v>
      </c>
      <c r="AN290" s="3">
        <v>45832</v>
      </c>
      <c r="AO290" s="3">
        <v>45832</v>
      </c>
      <c r="AP290" s="3">
        <v>45829</v>
      </c>
      <c r="AQ290" s="3">
        <v>45833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242</v>
      </c>
      <c r="C291" s="9" t="s">
        <v>94</v>
      </c>
      <c r="D291" s="13" t="s">
        <v>158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45836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407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408</v>
      </c>
      <c r="AG291" s="1" t="s">
        <v>123</v>
      </c>
      <c r="AH291" s="1" t="s">
        <v>72</v>
      </c>
      <c r="AI291" s="1">
        <v>3</v>
      </c>
      <c r="AJ291" s="3">
        <v>45836</v>
      </c>
      <c r="AK291" s="3">
        <v>0</v>
      </c>
      <c r="AL291" s="3">
        <v>45826</v>
      </c>
      <c r="AM291" s="3">
        <v>45833</v>
      </c>
      <c r="AN291" s="3">
        <v>45834</v>
      </c>
      <c r="AO291" s="3">
        <v>45834</v>
      </c>
      <c r="AP291" s="3">
        <v>45831</v>
      </c>
      <c r="AQ291" s="3">
        <v>45835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242</v>
      </c>
      <c r="C292" s="9" t="s">
        <v>94</v>
      </c>
      <c r="D292" s="13" t="s">
        <v>158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45838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407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408</v>
      </c>
      <c r="AG292" s="1" t="s">
        <v>123</v>
      </c>
      <c r="AH292" s="1" t="s">
        <v>72</v>
      </c>
      <c r="AI292" s="1">
        <v>3</v>
      </c>
      <c r="AJ292" s="3">
        <v>45838</v>
      </c>
      <c r="AK292" s="3">
        <v>0</v>
      </c>
      <c r="AL292" s="3">
        <v>45828</v>
      </c>
      <c r="AM292" s="3">
        <v>45835</v>
      </c>
      <c r="AN292" s="3">
        <v>45836</v>
      </c>
      <c r="AO292" s="3">
        <v>45836</v>
      </c>
      <c r="AP292" s="3">
        <v>45833</v>
      </c>
      <c r="AQ292" s="3">
        <v>45837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242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0</v>
      </c>
      <c r="Q293" s="10">
        <v>0</v>
      </c>
      <c r="R293" s="10">
        <v>0</v>
      </c>
      <c r="S293" s="9" t="s">
        <v>100</v>
      </c>
      <c r="T293" s="12">
        <v>45842</v>
      </c>
      <c r="U293" s="11">
        <v>12000</v>
      </c>
      <c r="V293" s="10">
        <v>12000</v>
      </c>
      <c r="W293" s="10">
        <v>0</v>
      </c>
      <c r="X293" s="10">
        <v>12600</v>
      </c>
      <c r="Y293" s="10">
        <v>0</v>
      </c>
      <c r="Z293" s="9" t="s">
        <v>407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72</v>
      </c>
      <c r="AI293" s="1">
        <v>3</v>
      </c>
      <c r="AJ293" s="3">
        <v>45842</v>
      </c>
      <c r="AK293" s="3">
        <v>0</v>
      </c>
      <c r="AL293" s="3">
        <v>45832</v>
      </c>
      <c r="AM293" s="3">
        <v>45839</v>
      </c>
      <c r="AN293" s="3">
        <v>45840</v>
      </c>
      <c r="AO293" s="3">
        <v>45840</v>
      </c>
      <c r="AP293" s="3">
        <v>45837</v>
      </c>
      <c r="AQ293" s="3">
        <v>45841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0</v>
      </c>
    </row>
    <row r="294" spans="1:56" ht="28.5" customHeight="1" x14ac:dyDescent="0.45">
      <c r="A294" s="3">
        <v>45601</v>
      </c>
      <c r="B294" s="14" t="s">
        <v>242</v>
      </c>
      <c r="C294" s="9" t="s">
        <v>94</v>
      </c>
      <c r="D294" s="13" t="s">
        <v>110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1328.6769813503997</v>
      </c>
      <c r="Q294" s="10">
        <v>0</v>
      </c>
      <c r="R294" s="10">
        <v>1328.6769813503997</v>
      </c>
      <c r="S294" s="9" t="s">
        <v>100</v>
      </c>
      <c r="T294" s="12">
        <v>45852</v>
      </c>
      <c r="U294" s="11">
        <v>40800</v>
      </c>
      <c r="V294" s="10">
        <v>0</v>
      </c>
      <c r="W294" s="10">
        <v>40800</v>
      </c>
      <c r="X294" s="10">
        <v>0</v>
      </c>
      <c r="Y294" s="10">
        <v>42840</v>
      </c>
      <c r="Z294" s="9" t="s">
        <v>407</v>
      </c>
      <c r="AA294" s="8">
        <v>43888.152000000002</v>
      </c>
      <c r="AB294" s="8">
        <v>0</v>
      </c>
      <c r="AC294" s="8">
        <v>43888.152000000002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45852</v>
      </c>
      <c r="AK294" s="3">
        <v>0</v>
      </c>
      <c r="AL294" s="3">
        <v>45842</v>
      </c>
      <c r="AM294" s="3">
        <v>45849</v>
      </c>
      <c r="AN294" s="3">
        <v>45850</v>
      </c>
      <c r="AO294" s="3">
        <v>45850</v>
      </c>
      <c r="AP294" s="3">
        <v>45847</v>
      </c>
      <c r="AQ294" s="3">
        <v>45851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5622.230756193333</v>
      </c>
    </row>
    <row r="295" spans="1:56" ht="28.5" customHeight="1" x14ac:dyDescent="0.45">
      <c r="A295" s="3">
        <v>45601</v>
      </c>
      <c r="B295" s="14" t="s">
        <v>242</v>
      </c>
      <c r="C295" s="9" t="s">
        <v>94</v>
      </c>
      <c r="D295" s="13" t="s">
        <v>110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45859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407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122</v>
      </c>
      <c r="AH295" s="1" t="s">
        <v>72</v>
      </c>
      <c r="AI295" s="1">
        <v>3</v>
      </c>
      <c r="AJ295" s="3">
        <v>45859</v>
      </c>
      <c r="AK295" s="3">
        <v>0</v>
      </c>
      <c r="AL295" s="3">
        <v>45849</v>
      </c>
      <c r="AM295" s="3">
        <v>45856</v>
      </c>
      <c r="AN295" s="3">
        <v>45857</v>
      </c>
      <c r="AO295" s="3">
        <v>45857</v>
      </c>
      <c r="AP295" s="3">
        <v>45854</v>
      </c>
      <c r="AQ295" s="3">
        <v>45858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242</v>
      </c>
      <c r="C296" s="9" t="s">
        <v>94</v>
      </c>
      <c r="D296" s="13" t="s">
        <v>110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1693.4118389759997</v>
      </c>
      <c r="Q296" s="10">
        <v>0</v>
      </c>
      <c r="R296" s="10">
        <v>1693.4118389759997</v>
      </c>
      <c r="S296" s="9" t="s">
        <v>100</v>
      </c>
      <c r="T296" s="12">
        <v>45867</v>
      </c>
      <c r="U296" s="11">
        <v>52000</v>
      </c>
      <c r="V296" s="10">
        <v>0</v>
      </c>
      <c r="W296" s="10">
        <v>52000</v>
      </c>
      <c r="X296" s="10">
        <v>0</v>
      </c>
      <c r="Y296" s="10">
        <v>54600</v>
      </c>
      <c r="Z296" s="9" t="s">
        <v>407</v>
      </c>
      <c r="AA296" s="8">
        <v>55935.880000000005</v>
      </c>
      <c r="AB296" s="8">
        <v>0</v>
      </c>
      <c r="AC296" s="8">
        <v>55935.880000000005</v>
      </c>
      <c r="AD296" s="8">
        <v>0</v>
      </c>
      <c r="AE296" s="8">
        <v>0</v>
      </c>
      <c r="AF296" s="8">
        <v>0</v>
      </c>
      <c r="AG296" s="1" t="s">
        <v>122</v>
      </c>
      <c r="AH296" s="1" t="s">
        <v>72</v>
      </c>
      <c r="AI296" s="1">
        <v>3</v>
      </c>
      <c r="AJ296" s="3">
        <v>45867</v>
      </c>
      <c r="AK296" s="3">
        <v>0</v>
      </c>
      <c r="AL296" s="3">
        <v>45857</v>
      </c>
      <c r="AM296" s="3">
        <v>45864</v>
      </c>
      <c r="AN296" s="3">
        <v>45865</v>
      </c>
      <c r="AO296" s="3">
        <v>45865</v>
      </c>
      <c r="AP296" s="3">
        <v>45862</v>
      </c>
      <c r="AQ296" s="3">
        <v>45866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7165.588218677779</v>
      </c>
    </row>
    <row r="297" spans="1:56" ht="28.5" customHeight="1" x14ac:dyDescent="0.45">
      <c r="A297" s="3">
        <v>45601</v>
      </c>
      <c r="B297" s="14" t="s">
        <v>242</v>
      </c>
      <c r="C297" s="9" t="s">
        <v>94</v>
      </c>
      <c r="D297" s="13" t="s">
        <v>158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5414.9448800240634</v>
      </c>
      <c r="Q297" s="10">
        <v>0</v>
      </c>
      <c r="R297" s="10">
        <v>5414.9448800240634</v>
      </c>
      <c r="S297" s="9" t="s">
        <v>100</v>
      </c>
      <c r="T297" s="12" t="s">
        <v>63</v>
      </c>
      <c r="U297" s="11">
        <v>166278</v>
      </c>
      <c r="V297" s="10">
        <v>0</v>
      </c>
      <c r="W297" s="10">
        <v>166278</v>
      </c>
      <c r="X297" s="10">
        <v>0</v>
      </c>
      <c r="Y297" s="10">
        <v>174591.9</v>
      </c>
      <c r="Z297" s="9" t="s">
        <v>407</v>
      </c>
      <c r="AA297" s="8">
        <v>178863.58182000002</v>
      </c>
      <c r="AB297" s="8">
        <v>0</v>
      </c>
      <c r="AC297" s="8">
        <v>178863.58182000002</v>
      </c>
      <c r="AD297" s="8">
        <v>0</v>
      </c>
      <c r="AE297" s="8">
        <v>0</v>
      </c>
      <c r="AF297" s="8" t="s">
        <v>408</v>
      </c>
      <c r="AG297" s="1" t="s">
        <v>122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22913.070727409686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101</v>
      </c>
      <c r="AA298" s="8">
        <v>1025216.4738200002</v>
      </c>
      <c r="AB298" s="8">
        <v>0</v>
      </c>
      <c r="AC298" s="8">
        <v>1025216.4738200002</v>
      </c>
      <c r="AD298" s="8">
        <v>0</v>
      </c>
      <c r="AE298" s="8">
        <v>0</v>
      </c>
      <c r="AF298" s="8" t="s">
        <v>58</v>
      </c>
      <c r="AG298" s="1" t="s">
        <v>122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121</v>
      </c>
      <c r="BD298" s="56">
        <v>0</v>
      </c>
    </row>
    <row r="299" spans="1:56" ht="28.5" customHeight="1" x14ac:dyDescent="0.45">
      <c r="A299" s="3">
        <v>45723</v>
      </c>
      <c r="B299" s="14" t="s">
        <v>546</v>
      </c>
      <c r="C299" s="9" t="s">
        <v>207</v>
      </c>
      <c r="D299" s="13" t="s">
        <v>533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114.57174504959998</v>
      </c>
      <c r="Q299" s="10">
        <v>0</v>
      </c>
      <c r="R299" s="10">
        <v>114.57174504959998</v>
      </c>
      <c r="S299" s="9" t="s">
        <v>220</v>
      </c>
      <c r="T299" s="12">
        <v>45737</v>
      </c>
      <c r="U299" s="11">
        <v>4000</v>
      </c>
      <c r="V299" s="10">
        <v>0</v>
      </c>
      <c r="W299" s="10">
        <v>4000</v>
      </c>
      <c r="X299" s="10">
        <v>4200</v>
      </c>
      <c r="Y299" s="10">
        <v>0</v>
      </c>
      <c r="Z299" s="9" t="s">
        <v>85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125</v>
      </c>
      <c r="AH299" s="1" t="s">
        <v>72</v>
      </c>
      <c r="AI299" s="1">
        <v>3</v>
      </c>
      <c r="AJ299" s="3">
        <v>45737</v>
      </c>
      <c r="AK299" s="3">
        <v>0</v>
      </c>
      <c r="AL299" s="3">
        <v>45727</v>
      </c>
      <c r="AM299" s="3">
        <v>45734</v>
      </c>
      <c r="AN299" s="3">
        <v>45735</v>
      </c>
      <c r="AO299" s="3">
        <v>45735</v>
      </c>
      <c r="AP299" s="3">
        <v>45732</v>
      </c>
      <c r="AQ299" s="3">
        <v>45736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0</v>
      </c>
    </row>
    <row r="300" spans="1:56" ht="28.5" customHeight="1" x14ac:dyDescent="0.45">
      <c r="A300" s="3">
        <v>45723</v>
      </c>
      <c r="B300" s="14" t="s">
        <v>546</v>
      </c>
      <c r="C300" s="9" t="s">
        <v>207</v>
      </c>
      <c r="D300" s="13" t="s">
        <v>534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114.57174504959998</v>
      </c>
      <c r="Q300" s="10">
        <v>0</v>
      </c>
      <c r="R300" s="10">
        <v>114.57174504959998</v>
      </c>
      <c r="S300" s="9" t="s">
        <v>220</v>
      </c>
      <c r="T300" s="12">
        <v>45737</v>
      </c>
      <c r="U300" s="11">
        <v>4000</v>
      </c>
      <c r="V300" s="10">
        <v>0</v>
      </c>
      <c r="W300" s="10">
        <v>4000</v>
      </c>
      <c r="X300" s="10">
        <v>4320</v>
      </c>
      <c r="Y300" s="10">
        <v>0</v>
      </c>
      <c r="Z300" s="9" t="s">
        <v>85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125</v>
      </c>
      <c r="AH300" s="1" t="s">
        <v>72</v>
      </c>
      <c r="AI300" s="1">
        <v>3</v>
      </c>
      <c r="AJ300" s="3">
        <v>45737</v>
      </c>
      <c r="AK300" s="3">
        <v>0</v>
      </c>
      <c r="AL300" s="3">
        <v>45727</v>
      </c>
      <c r="AM300" s="3">
        <v>45734</v>
      </c>
      <c r="AN300" s="3">
        <v>45735</v>
      </c>
      <c r="AO300" s="3">
        <v>45735</v>
      </c>
      <c r="AP300" s="3">
        <v>45732</v>
      </c>
      <c r="AQ300" s="3">
        <v>45736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45731</v>
      </c>
      <c r="B301" s="14" t="s">
        <v>138</v>
      </c>
      <c r="C301" s="9" t="s">
        <v>644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102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45737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6216.65</v>
      </c>
      <c r="AB301" s="8">
        <v>6216.65</v>
      </c>
      <c r="AC301" s="8">
        <v>0</v>
      </c>
      <c r="AD301" s="8">
        <v>0</v>
      </c>
      <c r="AE301" s="8">
        <v>0</v>
      </c>
      <c r="AF301" s="8">
        <v>0</v>
      </c>
      <c r="AG301" s="1" t="s">
        <v>125</v>
      </c>
      <c r="AH301" s="1" t="s">
        <v>77</v>
      </c>
      <c r="AI301" s="1">
        <v>1</v>
      </c>
      <c r="AJ301" s="3">
        <v>45737</v>
      </c>
      <c r="AK301" s="3">
        <v>0</v>
      </c>
      <c r="AL301" s="3">
        <v>0</v>
      </c>
      <c r="AM301" s="3">
        <v>0</v>
      </c>
      <c r="AN301" s="3">
        <v>0</v>
      </c>
      <c r="AO301" s="3">
        <v>45736</v>
      </c>
      <c r="AP301" s="3">
        <v>45732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105</v>
      </c>
      <c r="BD301" s="56">
        <v>0</v>
      </c>
    </row>
    <row r="302" spans="1:56" ht="28.5" customHeight="1" x14ac:dyDescent="0.45">
      <c r="A302" s="3">
        <v>45717</v>
      </c>
      <c r="B302" s="14" t="s">
        <v>489</v>
      </c>
      <c r="C302" s="9" t="s">
        <v>150</v>
      </c>
      <c r="D302" s="13" t="s">
        <v>59</v>
      </c>
      <c r="E302" s="9">
        <v>26</v>
      </c>
      <c r="F302" s="9">
        <v>39</v>
      </c>
      <c r="G302" s="9" t="s">
        <v>60</v>
      </c>
      <c r="H302" s="9">
        <v>0</v>
      </c>
      <c r="I302" s="9">
        <v>93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133</v>
      </c>
      <c r="T302" s="12">
        <v>45741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77</v>
      </c>
      <c r="AI302" s="1">
        <v>1</v>
      </c>
      <c r="AJ302" s="3">
        <v>45741</v>
      </c>
      <c r="AK302" s="3">
        <v>0</v>
      </c>
      <c r="AL302" s="3">
        <v>0</v>
      </c>
      <c r="AM302" s="3">
        <v>0</v>
      </c>
      <c r="AN302" s="3">
        <v>0</v>
      </c>
      <c r="AO302" s="3">
        <v>45740</v>
      </c>
      <c r="AP302" s="3">
        <v>45736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105</v>
      </c>
      <c r="BD302" s="56">
        <v>0</v>
      </c>
    </row>
    <row r="303" spans="1:56" ht="28.5" customHeight="1" x14ac:dyDescent="0.45">
      <c r="A303" s="3" t="s">
        <v>146</v>
      </c>
      <c r="B303" s="14" t="s">
        <v>146</v>
      </c>
      <c r="C303" s="9" t="s">
        <v>150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133</v>
      </c>
      <c r="T303" s="12">
        <v>45777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122</v>
      </c>
      <c r="AH303" s="1" t="s">
        <v>77</v>
      </c>
      <c r="AI303" s="1">
        <v>1</v>
      </c>
      <c r="AJ303" s="3">
        <v>45777</v>
      </c>
      <c r="AK303" s="3">
        <v>0</v>
      </c>
      <c r="AL303" s="3">
        <v>0</v>
      </c>
      <c r="AM303" s="3">
        <v>0</v>
      </c>
      <c r="AN303" s="3">
        <v>0</v>
      </c>
      <c r="AO303" s="3">
        <v>45776</v>
      </c>
      <c r="AP303" s="3">
        <v>45772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913.67990999999995</v>
      </c>
    </row>
    <row r="304" spans="1:56" ht="28.5" customHeight="1" x14ac:dyDescent="0.45">
      <c r="A304" s="3" t="s">
        <v>146</v>
      </c>
      <c r="B304" s="14" t="s">
        <v>146</v>
      </c>
      <c r="C304" s="9" t="s">
        <v>153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 t="s">
        <v>63</v>
      </c>
      <c r="U304" s="11">
        <v>40000</v>
      </c>
      <c r="V304" s="10">
        <v>0</v>
      </c>
      <c r="W304" s="10">
        <v>40000</v>
      </c>
      <c r="X304" s="10">
        <v>0</v>
      </c>
      <c r="Y304" s="10">
        <v>0</v>
      </c>
      <c r="Z304" s="9" t="s">
        <v>85</v>
      </c>
      <c r="AA304" s="8">
        <v>48615.600000000006</v>
      </c>
      <c r="AB304" s="8">
        <v>0</v>
      </c>
      <c r="AC304" s="8">
        <v>48615.600000000006</v>
      </c>
      <c r="AD304" s="8">
        <v>0</v>
      </c>
      <c r="AE304" s="8">
        <v>0</v>
      </c>
      <c r="AF304" s="8">
        <v>0</v>
      </c>
      <c r="AG304" s="1" t="s">
        <v>124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3925.4396133333335</v>
      </c>
    </row>
    <row r="305" spans="1:56" ht="28.5" customHeight="1" x14ac:dyDescent="0.45">
      <c r="A305" s="3" t="s">
        <v>146</v>
      </c>
      <c r="B305" s="14" t="s">
        <v>146</v>
      </c>
      <c r="C305" s="9" t="s">
        <v>207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220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958.79990555555537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 t="s">
        <v>60</v>
      </c>
      <c r="H306" s="9">
        <v>0</v>
      </c>
      <c r="I306" s="9">
        <v>102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85</v>
      </c>
      <c r="AA306" s="8">
        <v>78022.450000000012</v>
      </c>
      <c r="AB306" s="8">
        <v>6216.65</v>
      </c>
      <c r="AC306" s="8">
        <v>71805.8</v>
      </c>
      <c r="AD306" s="8">
        <v>0</v>
      </c>
      <c r="AE306" s="8">
        <v>0</v>
      </c>
      <c r="AF306" s="8" t="s">
        <v>58</v>
      </c>
      <c r="AG306" s="1" t="s">
        <v>123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>
        <v>45730</v>
      </c>
      <c r="B307" s="14" t="s">
        <v>638</v>
      </c>
      <c r="C307" s="9" t="s">
        <v>229</v>
      </c>
      <c r="D307" s="13" t="s">
        <v>569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140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214</v>
      </c>
      <c r="T307" s="12">
        <v>45737</v>
      </c>
      <c r="U307" s="11">
        <v>10000</v>
      </c>
      <c r="V307" s="10">
        <v>0</v>
      </c>
      <c r="W307" s="10">
        <v>10000</v>
      </c>
      <c r="X307" s="10">
        <v>9803</v>
      </c>
      <c r="Y307" s="10">
        <v>206.85000000000002</v>
      </c>
      <c r="Z307" s="9" t="s">
        <v>166</v>
      </c>
      <c r="AA307" s="8">
        <v>257.18281050000002</v>
      </c>
      <c r="AB307" s="8">
        <v>257.18281050000002</v>
      </c>
      <c r="AC307" s="8">
        <v>0</v>
      </c>
      <c r="AD307" s="8">
        <v>257.18281050000002</v>
      </c>
      <c r="AE307" s="8">
        <v>0</v>
      </c>
      <c r="AF307" s="8">
        <v>0</v>
      </c>
      <c r="AG307" s="1" t="s">
        <v>122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0</v>
      </c>
    </row>
    <row r="308" spans="1:56" ht="28.5" customHeight="1" x14ac:dyDescent="0.45">
      <c r="A308" s="3">
        <v>45733</v>
      </c>
      <c r="B308" s="14" t="s">
        <v>645</v>
      </c>
      <c r="C308" s="9" t="s">
        <v>229</v>
      </c>
      <c r="D308" s="13" t="s">
        <v>569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214</v>
      </c>
      <c r="T308" s="12">
        <v>45744</v>
      </c>
      <c r="U308" s="11">
        <v>12500</v>
      </c>
      <c r="V308" s="10">
        <v>0</v>
      </c>
      <c r="W308" s="10">
        <v>12500</v>
      </c>
      <c r="X308" s="10">
        <v>0</v>
      </c>
      <c r="Y308" s="10">
        <v>13125</v>
      </c>
      <c r="Z308" s="9" t="s">
        <v>166</v>
      </c>
      <c r="AA308" s="8">
        <v>15541.625</v>
      </c>
      <c r="AB308" s="8">
        <v>5900</v>
      </c>
      <c r="AC308" s="8">
        <v>9641.625</v>
      </c>
      <c r="AD308" s="8">
        <v>0</v>
      </c>
      <c r="AE308" s="8">
        <v>15541.625</v>
      </c>
      <c r="AF308" s="8">
        <v>0</v>
      </c>
      <c r="AG308" s="1" t="s">
        <v>122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866.24644166666656</v>
      </c>
    </row>
    <row r="309" spans="1:56" ht="28.5" customHeight="1" x14ac:dyDescent="0.45">
      <c r="A309" s="3">
        <v>45733</v>
      </c>
      <c r="B309" s="14" t="s">
        <v>645</v>
      </c>
      <c r="C309" s="9" t="s">
        <v>229</v>
      </c>
      <c r="D309" s="13" t="s">
        <v>569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214</v>
      </c>
      <c r="T309" s="12">
        <v>45751</v>
      </c>
      <c r="U309" s="11">
        <v>12500</v>
      </c>
      <c r="V309" s="10">
        <v>0</v>
      </c>
      <c r="W309" s="10">
        <v>12500</v>
      </c>
      <c r="X309" s="10">
        <v>0</v>
      </c>
      <c r="Y309" s="10">
        <v>13125</v>
      </c>
      <c r="Z309" s="9" t="s">
        <v>166</v>
      </c>
      <c r="AA309" s="8">
        <v>15541.625</v>
      </c>
      <c r="AB309" s="8">
        <v>0</v>
      </c>
      <c r="AC309" s="8">
        <v>15541.625</v>
      </c>
      <c r="AD309" s="8">
        <v>0</v>
      </c>
      <c r="AE309" s="8">
        <v>15541.625</v>
      </c>
      <c r="AF309" s="8">
        <v>0</v>
      </c>
      <c r="AG309" s="1" t="s">
        <v>122</v>
      </c>
      <c r="AH309" s="1" t="s">
        <v>68</v>
      </c>
      <c r="AI309" s="1">
        <v>4</v>
      </c>
      <c r="AJ309" s="3">
        <v>45751</v>
      </c>
      <c r="AK309" s="3">
        <v>45747</v>
      </c>
      <c r="AL309" s="3">
        <v>45741</v>
      </c>
      <c r="AM309" s="3">
        <v>45748</v>
      </c>
      <c r="AN309" s="3">
        <v>45749</v>
      </c>
      <c r="AO309" s="3">
        <v>45749</v>
      </c>
      <c r="AP309" s="3">
        <v>45746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1396.3286638888887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166</v>
      </c>
      <c r="AA310" s="8">
        <v>31340.432810500002</v>
      </c>
      <c r="AB310" s="8">
        <v>6157.1828105000004</v>
      </c>
      <c r="AC310" s="8">
        <v>25183.25</v>
      </c>
      <c r="AD310" s="8">
        <v>257.18281050000002</v>
      </c>
      <c r="AE310" s="8">
        <v>31083.25</v>
      </c>
      <c r="AF310" s="8" t="s">
        <v>58</v>
      </c>
      <c r="AG310" s="1" t="s">
        <v>125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45">
      <c r="A311" s="3" t="s">
        <v>146</v>
      </c>
      <c r="B311" s="14" t="s">
        <v>146</v>
      </c>
      <c r="C311" s="9" t="s">
        <v>113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45777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257</v>
      </c>
      <c r="AA311" s="8">
        <v>12433.3</v>
      </c>
      <c r="AB311" s="8">
        <v>8278</v>
      </c>
      <c r="AC311" s="8">
        <v>4155.2999999999993</v>
      </c>
      <c r="AD311" s="8">
        <v>0</v>
      </c>
      <c r="AE311" s="8">
        <v>0</v>
      </c>
      <c r="AF311" s="8">
        <v>0</v>
      </c>
      <c r="AG311" s="1" t="s">
        <v>124</v>
      </c>
      <c r="AH311" s="1" t="s">
        <v>77</v>
      </c>
      <c r="AI311" s="1">
        <v>1</v>
      </c>
      <c r="AJ311" s="3">
        <v>45777</v>
      </c>
      <c r="AK311" s="3">
        <v>0</v>
      </c>
      <c r="AL311" s="3">
        <v>0</v>
      </c>
      <c r="AM311" s="3">
        <v>0</v>
      </c>
      <c r="AN311" s="3">
        <v>0</v>
      </c>
      <c r="AO311" s="3">
        <v>45776</v>
      </c>
      <c r="AP311" s="3">
        <v>45772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412.94448</v>
      </c>
    </row>
    <row r="312" spans="1:56" ht="28.5" customHeight="1" x14ac:dyDescent="0.45">
      <c r="A312" s="3" t="s">
        <v>146</v>
      </c>
      <c r="B312" s="14" t="s">
        <v>146</v>
      </c>
      <c r="C312" s="9" t="s">
        <v>113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257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2471.1874488888889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257</v>
      </c>
      <c r="AA313" s="8">
        <v>37299.899999999994</v>
      </c>
      <c r="AB313" s="8">
        <v>8278</v>
      </c>
      <c r="AC313" s="8">
        <v>29021.899999999998</v>
      </c>
      <c r="AD313" s="8">
        <v>0</v>
      </c>
      <c r="AE313" s="8">
        <v>0</v>
      </c>
      <c r="AF313" s="8" t="s">
        <v>58</v>
      </c>
      <c r="AG313" s="1" t="s">
        <v>123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258</v>
      </c>
      <c r="BD313" s="56">
        <v>0</v>
      </c>
    </row>
    <row r="314" spans="1:56" ht="28.5" customHeight="1" x14ac:dyDescent="0.45">
      <c r="A314" s="3">
        <v>45723</v>
      </c>
      <c r="B314" s="14" t="s">
        <v>547</v>
      </c>
      <c r="C314" s="9" t="s">
        <v>113</v>
      </c>
      <c r="D314" s="13" t="s">
        <v>160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45735</v>
      </c>
      <c r="U314" s="11">
        <v>15000</v>
      </c>
      <c r="V314" s="10">
        <v>0</v>
      </c>
      <c r="W314" s="10">
        <v>15000</v>
      </c>
      <c r="X314" s="10">
        <v>16675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320</v>
      </c>
      <c r="AG314" s="1" t="s">
        <v>125</v>
      </c>
      <c r="AH314" s="1" t="s">
        <v>68</v>
      </c>
      <c r="AI314" s="1">
        <v>4</v>
      </c>
      <c r="AJ314" s="3">
        <v>45735</v>
      </c>
      <c r="AK314" s="3">
        <v>45731</v>
      </c>
      <c r="AL314" s="3">
        <v>45725</v>
      </c>
      <c r="AM314" s="3">
        <v>45732</v>
      </c>
      <c r="AN314" s="3">
        <v>45733</v>
      </c>
      <c r="AO314" s="3">
        <v>45733</v>
      </c>
      <c r="AP314" s="3">
        <v>45730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0</v>
      </c>
    </row>
    <row r="315" spans="1:56" ht="28.5" customHeight="1" x14ac:dyDescent="0.45">
      <c r="A315" s="3">
        <v>45723</v>
      </c>
      <c r="B315" s="14" t="s">
        <v>548</v>
      </c>
      <c r="C315" s="9" t="s">
        <v>113</v>
      </c>
      <c r="D315" s="13" t="s">
        <v>160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>
        <v>45741</v>
      </c>
      <c r="U315" s="11">
        <v>30000</v>
      </c>
      <c r="V315" s="10">
        <v>0</v>
      </c>
      <c r="W315" s="10">
        <v>30000</v>
      </c>
      <c r="X315" s="10">
        <v>0</v>
      </c>
      <c r="Y315" s="10">
        <v>31500</v>
      </c>
      <c r="Z315" s="9" t="s">
        <v>89</v>
      </c>
      <c r="AA315" s="8">
        <v>37299.899999999994</v>
      </c>
      <c r="AB315" s="8">
        <v>0</v>
      </c>
      <c r="AC315" s="8">
        <v>37299.899999999994</v>
      </c>
      <c r="AD315" s="8">
        <v>0</v>
      </c>
      <c r="AE315" s="8">
        <v>37299.899999999994</v>
      </c>
      <c r="AF315" s="8" t="s">
        <v>320</v>
      </c>
      <c r="AG315" s="1" t="s">
        <v>125</v>
      </c>
      <c r="AH315" s="1" t="s">
        <v>68</v>
      </c>
      <c r="AI315" s="1">
        <v>4</v>
      </c>
      <c r="AJ315" s="3">
        <v>45741</v>
      </c>
      <c r="AK315" s="3">
        <v>45737</v>
      </c>
      <c r="AL315" s="3">
        <v>45731</v>
      </c>
      <c r="AM315" s="3">
        <v>45738</v>
      </c>
      <c r="AN315" s="3">
        <v>45739</v>
      </c>
      <c r="AO315" s="3">
        <v>45739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107</v>
      </c>
      <c r="BD315" s="56">
        <v>3846.8630200000002</v>
      </c>
    </row>
    <row r="316" spans="1:56" ht="28.5" customHeight="1" x14ac:dyDescent="0.45">
      <c r="A316" s="3">
        <v>45731</v>
      </c>
      <c r="B316" s="14" t="s">
        <v>639</v>
      </c>
      <c r="C316" s="9" t="s">
        <v>113</v>
      </c>
      <c r="D316" s="13" t="s">
        <v>303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114</v>
      </c>
      <c r="T316" s="12">
        <v>45744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320</v>
      </c>
      <c r="AG316" s="1" t="s">
        <v>123</v>
      </c>
      <c r="AH316" s="1" t="s">
        <v>68</v>
      </c>
      <c r="AI316" s="1">
        <v>4</v>
      </c>
      <c r="AJ316" s="3">
        <v>45744</v>
      </c>
      <c r="AK316" s="3">
        <v>45740</v>
      </c>
      <c r="AL316" s="3">
        <v>45734</v>
      </c>
      <c r="AM316" s="3">
        <v>45741</v>
      </c>
      <c r="AN316" s="3">
        <v>45742</v>
      </c>
      <c r="AO316" s="3">
        <v>45742</v>
      </c>
      <c r="AP316" s="3">
        <v>45739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1282.2876733333333</v>
      </c>
    </row>
    <row r="317" spans="1:56" ht="28.5" customHeight="1" x14ac:dyDescent="0.45">
      <c r="A317" s="3">
        <v>45731</v>
      </c>
      <c r="B317" s="14" t="s">
        <v>138</v>
      </c>
      <c r="C317" s="9" t="s">
        <v>113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45744</v>
      </c>
      <c r="U317" s="11">
        <v>10000</v>
      </c>
      <c r="V317" s="10">
        <v>0</v>
      </c>
      <c r="W317" s="10">
        <v>10000</v>
      </c>
      <c r="X317" s="10">
        <v>0</v>
      </c>
      <c r="Y317" s="10">
        <v>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 t="s">
        <v>302</v>
      </c>
      <c r="AG317" s="1" t="s">
        <v>123</v>
      </c>
      <c r="AH317" s="1" t="s">
        <v>164</v>
      </c>
      <c r="AI317" s="1">
        <v>2</v>
      </c>
      <c r="AJ317" s="3">
        <v>45744</v>
      </c>
      <c r="AK317" s="3">
        <v>45742</v>
      </c>
      <c r="AL317" s="3">
        <v>0</v>
      </c>
      <c r="AM317" s="3">
        <v>0</v>
      </c>
      <c r="AN317" s="3">
        <v>0</v>
      </c>
      <c r="AO317" s="3">
        <v>45743</v>
      </c>
      <c r="AP317" s="3">
        <v>45739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492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1282.2876733333333</v>
      </c>
    </row>
    <row r="318" spans="1:56" ht="28.5" customHeight="1" x14ac:dyDescent="0.45">
      <c r="A318" s="3">
        <v>45731</v>
      </c>
      <c r="B318" s="14" t="s">
        <v>138</v>
      </c>
      <c r="C318" s="9" t="s">
        <v>113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45747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89</v>
      </c>
      <c r="AA318" s="8">
        <v>24866.6</v>
      </c>
      <c r="AB318" s="8">
        <v>0</v>
      </c>
      <c r="AC318" s="8">
        <v>24866.6</v>
      </c>
      <c r="AD318" s="8">
        <v>0</v>
      </c>
      <c r="AE318" s="8">
        <v>24866.6</v>
      </c>
      <c r="AF318" s="8" t="s">
        <v>302</v>
      </c>
      <c r="AG318" s="1" t="s">
        <v>123</v>
      </c>
      <c r="AH318" s="1" t="s">
        <v>164</v>
      </c>
      <c r="AI318" s="1">
        <v>2</v>
      </c>
      <c r="AJ318" s="3">
        <v>45747</v>
      </c>
      <c r="AK318" s="3">
        <v>45745</v>
      </c>
      <c r="AL318" s="3">
        <v>0</v>
      </c>
      <c r="AM318" s="3">
        <v>0</v>
      </c>
      <c r="AN318" s="3">
        <v>0</v>
      </c>
      <c r="AO318" s="3">
        <v>45746</v>
      </c>
      <c r="AP318" s="3">
        <v>45742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492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2564.5753466666665</v>
      </c>
    </row>
    <row r="319" spans="1:56" ht="28.5" customHeight="1" x14ac:dyDescent="0.45">
      <c r="A319" s="3">
        <v>45723</v>
      </c>
      <c r="B319" s="14" t="s">
        <v>549</v>
      </c>
      <c r="C319" s="9" t="s">
        <v>113</v>
      </c>
      <c r="D319" s="13" t="s">
        <v>160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45754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89</v>
      </c>
      <c r="AA319" s="8">
        <v>37299.899999999994</v>
      </c>
      <c r="AB319" s="8">
        <v>0</v>
      </c>
      <c r="AC319" s="8">
        <v>37299.899999999994</v>
      </c>
      <c r="AD319" s="8">
        <v>0</v>
      </c>
      <c r="AE319" s="8">
        <v>37299.899999999994</v>
      </c>
      <c r="AF319" s="8" t="s">
        <v>320</v>
      </c>
      <c r="AG319" s="1" t="s">
        <v>61</v>
      </c>
      <c r="AH319" s="1" t="s">
        <v>68</v>
      </c>
      <c r="AI319" s="1">
        <v>4</v>
      </c>
      <c r="AJ319" s="3">
        <v>45754</v>
      </c>
      <c r="AK319" s="3">
        <v>45750</v>
      </c>
      <c r="AL319" s="3">
        <v>45744</v>
      </c>
      <c r="AM319" s="3">
        <v>45751</v>
      </c>
      <c r="AN319" s="3">
        <v>45752</v>
      </c>
      <c r="AO319" s="3">
        <v>45752</v>
      </c>
      <c r="AP319" s="3">
        <v>45749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3846.8630200000002</v>
      </c>
    </row>
    <row r="320" spans="1:56" ht="28.5" customHeight="1" x14ac:dyDescent="0.45">
      <c r="A320" s="3">
        <v>45723</v>
      </c>
      <c r="B320" s="14" t="s">
        <v>550</v>
      </c>
      <c r="C320" s="9" t="s">
        <v>113</v>
      </c>
      <c r="D320" s="13" t="s">
        <v>160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45757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320</v>
      </c>
      <c r="AG320" s="1" t="s">
        <v>122</v>
      </c>
      <c r="AH320" s="1" t="s">
        <v>68</v>
      </c>
      <c r="AI320" s="1">
        <v>4</v>
      </c>
      <c r="AJ320" s="3">
        <v>45757</v>
      </c>
      <c r="AK320" s="3">
        <v>45753</v>
      </c>
      <c r="AL320" s="3">
        <v>45747</v>
      </c>
      <c r="AM320" s="3">
        <v>45754</v>
      </c>
      <c r="AN320" s="3">
        <v>45755</v>
      </c>
      <c r="AO320" s="3">
        <v>45755</v>
      </c>
      <c r="AP320" s="3">
        <v>45752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45723</v>
      </c>
      <c r="B321" s="14" t="s">
        <v>551</v>
      </c>
      <c r="C321" s="9" t="s">
        <v>113</v>
      </c>
      <c r="D321" s="13" t="s">
        <v>160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45772</v>
      </c>
      <c r="U321" s="11">
        <v>30000</v>
      </c>
      <c r="V321" s="10">
        <v>0</v>
      </c>
      <c r="W321" s="10">
        <v>30000</v>
      </c>
      <c r="X321" s="10">
        <v>0</v>
      </c>
      <c r="Y321" s="10">
        <v>31500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320</v>
      </c>
      <c r="AG321" s="1" t="s">
        <v>122</v>
      </c>
      <c r="AH321" s="1" t="s">
        <v>68</v>
      </c>
      <c r="AI321" s="1">
        <v>4</v>
      </c>
      <c r="AJ321" s="3">
        <v>45772</v>
      </c>
      <c r="AK321" s="3">
        <v>45768</v>
      </c>
      <c r="AL321" s="3">
        <v>45762</v>
      </c>
      <c r="AM321" s="3">
        <v>45769</v>
      </c>
      <c r="AN321" s="3">
        <v>45770</v>
      </c>
      <c r="AO321" s="3">
        <v>45770</v>
      </c>
      <c r="AP321" s="3">
        <v>45767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 t="s">
        <v>146</v>
      </c>
      <c r="B322" s="14" t="s">
        <v>146</v>
      </c>
      <c r="C322" s="9" t="s">
        <v>113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45777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89</v>
      </c>
      <c r="AA322" s="8">
        <v>24866.6</v>
      </c>
      <c r="AB322" s="8">
        <v>0</v>
      </c>
      <c r="AC322" s="8">
        <v>24866.6</v>
      </c>
      <c r="AD322" s="8">
        <v>0</v>
      </c>
      <c r="AE322" s="8">
        <v>24866.6</v>
      </c>
      <c r="AF322" s="8" t="s">
        <v>320</v>
      </c>
      <c r="AG322" s="1" t="s">
        <v>123</v>
      </c>
      <c r="AH322" s="1" t="s">
        <v>68</v>
      </c>
      <c r="AI322" s="1">
        <v>4</v>
      </c>
      <c r="AJ322" s="3">
        <v>45777</v>
      </c>
      <c r="AK322" s="3">
        <v>45773</v>
      </c>
      <c r="AL322" s="3">
        <v>45767</v>
      </c>
      <c r="AM322" s="3">
        <v>45774</v>
      </c>
      <c r="AN322" s="3">
        <v>45775</v>
      </c>
      <c r="AO322" s="3">
        <v>45775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2564.5753466666665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89</v>
      </c>
      <c r="AA323" s="8">
        <v>223799.4</v>
      </c>
      <c r="AB323" s="8">
        <v>0</v>
      </c>
      <c r="AC323" s="8">
        <v>223799.4</v>
      </c>
      <c r="AD323" s="8">
        <v>0</v>
      </c>
      <c r="AE323" s="8">
        <v>223799.4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109</v>
      </c>
      <c r="BD323" s="56">
        <v>0</v>
      </c>
    </row>
    <row r="324" spans="1:56" ht="28.5" customHeight="1" x14ac:dyDescent="0.45">
      <c r="A324" s="3">
        <v>45719</v>
      </c>
      <c r="B324" s="14" t="s">
        <v>517</v>
      </c>
      <c r="C324" s="9" t="s">
        <v>167</v>
      </c>
      <c r="D324" s="13" t="s">
        <v>168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45750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137</v>
      </c>
      <c r="AA324" s="8">
        <v>59372.5</v>
      </c>
      <c r="AB324" s="8">
        <v>59372.5</v>
      </c>
      <c r="AC324" s="8">
        <v>0</v>
      </c>
      <c r="AD324" s="8">
        <v>0</v>
      </c>
      <c r="AE324" s="8">
        <v>0</v>
      </c>
      <c r="AF324" s="8">
        <v>0</v>
      </c>
      <c r="AG324" s="1" t="s">
        <v>122</v>
      </c>
      <c r="AH324" s="1" t="s">
        <v>169</v>
      </c>
      <c r="AI324" s="1">
        <v>2</v>
      </c>
      <c r="AJ324" s="3">
        <v>45750</v>
      </c>
      <c r="AK324" s="3">
        <v>0</v>
      </c>
      <c r="AL324" s="3">
        <v>45741</v>
      </c>
      <c r="AM324" s="3">
        <v>45748</v>
      </c>
      <c r="AN324" s="3">
        <v>0</v>
      </c>
      <c r="AO324" s="3">
        <v>45749</v>
      </c>
      <c r="AP324" s="3">
        <v>45745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>
        <v>45777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137</v>
      </c>
      <c r="AA325" s="8">
        <v>27101.800000000003</v>
      </c>
      <c r="AB325" s="8">
        <v>10611</v>
      </c>
      <c r="AC325" s="8">
        <v>16490.800000000003</v>
      </c>
      <c r="AD325" s="8">
        <v>0</v>
      </c>
      <c r="AE325" s="8">
        <v>27101.800000000003</v>
      </c>
      <c r="AF325" s="8">
        <v>0</v>
      </c>
      <c r="AG325" s="1" t="s">
        <v>122</v>
      </c>
      <c r="AH325" s="1" t="s">
        <v>77</v>
      </c>
      <c r="AI325" s="1">
        <v>1</v>
      </c>
      <c r="AJ325" s="3">
        <v>45777</v>
      </c>
      <c r="AK325" s="3">
        <v>0</v>
      </c>
      <c r="AL325" s="3">
        <v>0</v>
      </c>
      <c r="AM325" s="3">
        <v>0</v>
      </c>
      <c r="AN325" s="3">
        <v>0</v>
      </c>
      <c r="AO325" s="3">
        <v>45776</v>
      </c>
      <c r="AP325" s="3">
        <v>45772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107</v>
      </c>
      <c r="BD325" s="56">
        <v>1853.3826888888893</v>
      </c>
    </row>
    <row r="326" spans="1:56" ht="28.5" customHeight="1" x14ac:dyDescent="0.45">
      <c r="A326" s="3" t="s">
        <v>146</v>
      </c>
      <c r="B326" s="14" t="s">
        <v>146</v>
      </c>
      <c r="C326" s="9" t="s">
        <v>167</v>
      </c>
      <c r="D326" s="13" t="s">
        <v>168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45777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0</v>
      </c>
      <c r="AC326" s="8">
        <v>59372.5</v>
      </c>
      <c r="AD326" s="8">
        <v>0</v>
      </c>
      <c r="AE326" s="8">
        <v>0</v>
      </c>
      <c r="AF326" s="8">
        <v>0</v>
      </c>
      <c r="AG326" s="1">
        <v>0</v>
      </c>
      <c r="AH326" s="1" t="s">
        <v>169</v>
      </c>
      <c r="AI326" s="1">
        <v>2</v>
      </c>
      <c r="AJ326" s="3">
        <v>45777</v>
      </c>
      <c r="AK326" s="3">
        <v>0</v>
      </c>
      <c r="AL326" s="3">
        <v>45768</v>
      </c>
      <c r="AM326" s="3">
        <v>45775</v>
      </c>
      <c r="AN326" s="3">
        <v>0</v>
      </c>
      <c r="AO326" s="3">
        <v>45776</v>
      </c>
      <c r="AP326" s="3">
        <v>45772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6672.8093055555564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28</v>
      </c>
      <c r="F327" s="9">
        <v>43</v>
      </c>
      <c r="G327" s="9">
        <v>0</v>
      </c>
      <c r="H327" s="9">
        <v>0</v>
      </c>
      <c r="I327" s="9">
        <v>130</v>
      </c>
      <c r="J327" s="9" t="s">
        <v>57</v>
      </c>
      <c r="K327" s="9">
        <v>3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137</v>
      </c>
      <c r="AA327" s="8">
        <v>145846.79999999999</v>
      </c>
      <c r="AB327" s="8">
        <v>69983.5</v>
      </c>
      <c r="AC327" s="8">
        <v>75863.3</v>
      </c>
      <c r="AD327" s="8">
        <v>0</v>
      </c>
      <c r="AE327" s="8">
        <v>27101.800000000003</v>
      </c>
      <c r="AF327" s="8" t="s">
        <v>58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170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36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F50-5F3B-4D8E-B116-B9233F2598AE}">
  <sheetPr>
    <tabColor rgb="FFFFFF00"/>
  </sheetPr>
  <dimension ref="A1:BD341"/>
  <sheetViews>
    <sheetView zoomScale="80" zoomScaleNormal="80" workbookViewId="0">
      <selection activeCell="Q25" sqref="Q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45733</v>
      </c>
      <c r="E3" s="80" t="s">
        <v>52</v>
      </c>
      <c r="F3" s="80"/>
      <c r="G3" s="81">
        <v>9.42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484</v>
      </c>
      <c r="C13" s="9" t="s">
        <v>147</v>
      </c>
      <c r="D13" s="13" t="s">
        <v>259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483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190</v>
      </c>
      <c r="AA14" s="8">
        <v>60903.612000000001</v>
      </c>
      <c r="AB14" s="8">
        <v>47521</v>
      </c>
      <c r="AC14" s="8">
        <v>13382.612000000001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971.87502257777805</v>
      </c>
    </row>
    <row r="15" spans="1:56" ht="28.5" customHeight="1" x14ac:dyDescent="0.45">
      <c r="A15" s="3" t="s">
        <v>146</v>
      </c>
      <c r="B15" s="14" t="s">
        <v>146</v>
      </c>
      <c r="C15" s="9" t="s">
        <v>275</v>
      </c>
      <c r="D15" s="13" t="s">
        <v>276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190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>
        <v>45731</v>
      </c>
      <c r="B16" s="14" t="s">
        <v>138</v>
      </c>
      <c r="C16" s="9" t="s">
        <v>475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190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45731</v>
      </c>
      <c r="B17" s="14" t="s">
        <v>138</v>
      </c>
      <c r="C17" s="9" t="s">
        <v>475</v>
      </c>
      <c r="D17" s="13" t="s">
        <v>279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190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8.5" customHeight="1" x14ac:dyDescent="0.45">
      <c r="A18" s="3">
        <v>45731</v>
      </c>
      <c r="B18" s="14" t="s">
        <v>138</v>
      </c>
      <c r="C18" s="9" t="s">
        <v>475</v>
      </c>
      <c r="D18" s="13" t="s">
        <v>280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190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45742</v>
      </c>
      <c r="AK18" s="3">
        <v>0</v>
      </c>
      <c r="AL18" s="3">
        <v>45733</v>
      </c>
      <c r="AM18" s="3">
        <v>45740</v>
      </c>
      <c r="AN18" s="3">
        <v>45741</v>
      </c>
      <c r="AO18" s="3">
        <v>45741</v>
      </c>
      <c r="AP18" s="3">
        <v>45737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639.15544000000023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190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450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190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249009.66199999998</v>
      </c>
      <c r="AB22" s="8">
        <v>47521</v>
      </c>
      <c r="AC22" s="8">
        <v>201488.66199999998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45716</v>
      </c>
      <c r="B23" s="14" t="s">
        <v>479</v>
      </c>
      <c r="C23" s="9" t="s">
        <v>73</v>
      </c>
      <c r="D23" s="13" t="s">
        <v>231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45734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197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480</v>
      </c>
      <c r="AG23" s="1" t="s">
        <v>123</v>
      </c>
      <c r="AH23" s="1" t="s">
        <v>74</v>
      </c>
      <c r="AI23" s="1">
        <v>2</v>
      </c>
      <c r="AJ23" s="3">
        <v>45734</v>
      </c>
      <c r="AK23" s="3">
        <v>0</v>
      </c>
      <c r="AL23" s="3">
        <v>45725</v>
      </c>
      <c r="AM23" s="3">
        <v>45732</v>
      </c>
      <c r="AN23" s="3">
        <v>45733</v>
      </c>
      <c r="AO23" s="3">
        <v>45733</v>
      </c>
      <c r="AP23" s="3">
        <v>45729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45716</v>
      </c>
      <c r="B24" s="14" t="s">
        <v>479</v>
      </c>
      <c r="C24" s="9" t="s">
        <v>73</v>
      </c>
      <c r="D24" s="13" t="s">
        <v>269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45734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197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480</v>
      </c>
      <c r="AG24" s="1" t="s">
        <v>123</v>
      </c>
      <c r="AH24" s="1" t="s">
        <v>74</v>
      </c>
      <c r="AI24" s="1">
        <v>2</v>
      </c>
      <c r="AJ24" s="3">
        <v>45734</v>
      </c>
      <c r="AK24" s="3">
        <v>0</v>
      </c>
      <c r="AL24" s="3">
        <v>45725</v>
      </c>
      <c r="AM24" s="3">
        <v>45732</v>
      </c>
      <c r="AN24" s="3">
        <v>45733</v>
      </c>
      <c r="AO24" s="3">
        <v>45733</v>
      </c>
      <c r="AP24" s="3">
        <v>45729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0</v>
      </c>
    </row>
    <row r="25" spans="1:56" ht="28.5" customHeight="1" x14ac:dyDescent="0.45">
      <c r="A25" s="3">
        <v>45716</v>
      </c>
      <c r="B25" s="14" t="s">
        <v>479</v>
      </c>
      <c r="C25" s="9" t="s">
        <v>73</v>
      </c>
      <c r="D25" s="13" t="s">
        <v>294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197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480</v>
      </c>
      <c r="AG25" s="1" t="s">
        <v>122</v>
      </c>
      <c r="AH25" s="1" t="s">
        <v>74</v>
      </c>
      <c r="AI25" s="1">
        <v>2</v>
      </c>
      <c r="AJ25" s="3">
        <v>45734</v>
      </c>
      <c r="AK25" s="3">
        <v>0</v>
      </c>
      <c r="AL25" s="3">
        <v>45725</v>
      </c>
      <c r="AM25" s="3">
        <v>45732</v>
      </c>
      <c r="AN25" s="3">
        <v>45733</v>
      </c>
      <c r="AO25" s="3">
        <v>45733</v>
      </c>
      <c r="AP25" s="3">
        <v>45729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45716</v>
      </c>
      <c r="B26" s="14" t="s">
        <v>479</v>
      </c>
      <c r="C26" s="9" t="s">
        <v>73</v>
      </c>
      <c r="D26" s="13" t="s">
        <v>232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197</v>
      </c>
      <c r="AA26" s="8">
        <v>8801.1</v>
      </c>
      <c r="AB26" s="8">
        <v>2368</v>
      </c>
      <c r="AC26" s="8">
        <v>6433.1</v>
      </c>
      <c r="AD26" s="8">
        <v>0</v>
      </c>
      <c r="AE26" s="8">
        <v>0</v>
      </c>
      <c r="AF26" s="8" t="s">
        <v>480</v>
      </c>
      <c r="AG26" s="1" t="s">
        <v>123</v>
      </c>
      <c r="AH26" s="1" t="s">
        <v>74</v>
      </c>
      <c r="AI26" s="1">
        <v>2</v>
      </c>
      <c r="AJ26" s="3">
        <v>45734</v>
      </c>
      <c r="AK26" s="3">
        <v>0</v>
      </c>
      <c r="AL26" s="3">
        <v>45725</v>
      </c>
      <c r="AM26" s="3">
        <v>45732</v>
      </c>
      <c r="AN26" s="3">
        <v>45733</v>
      </c>
      <c r="AO26" s="3">
        <v>45733</v>
      </c>
      <c r="AP26" s="3">
        <v>45729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484.56968355555557</v>
      </c>
    </row>
    <row r="27" spans="1:56" ht="28.5" customHeight="1" x14ac:dyDescent="0.45">
      <c r="A27" s="3">
        <v>45715</v>
      </c>
      <c r="B27" s="14" t="s">
        <v>478</v>
      </c>
      <c r="C27" s="9" t="s">
        <v>73</v>
      </c>
      <c r="D27" s="13" t="s">
        <v>293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465</v>
      </c>
      <c r="AG27" s="1" t="s">
        <v>123</v>
      </c>
      <c r="AH27" s="1" t="s">
        <v>74</v>
      </c>
      <c r="AI27" s="1">
        <v>2</v>
      </c>
      <c r="AJ27" s="3">
        <v>45735</v>
      </c>
      <c r="AK27" s="3">
        <v>0</v>
      </c>
      <c r="AL27" s="3">
        <v>45726</v>
      </c>
      <c r="AM27" s="3">
        <v>45733</v>
      </c>
      <c r="AN27" s="3">
        <v>45734</v>
      </c>
      <c r="AO27" s="3">
        <v>45734</v>
      </c>
      <c r="AP27" s="3">
        <v>45730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352.51463377777782</v>
      </c>
    </row>
    <row r="28" spans="1:56" ht="28.5" customHeight="1" x14ac:dyDescent="0.45">
      <c r="A28" s="3">
        <v>45716</v>
      </c>
      <c r="B28" s="14" t="s">
        <v>479</v>
      </c>
      <c r="C28" s="9" t="s">
        <v>73</v>
      </c>
      <c r="D28" s="13" t="s">
        <v>238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45735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466</v>
      </c>
      <c r="AG28" s="1" t="s">
        <v>123</v>
      </c>
      <c r="AH28" s="1" t="s">
        <v>74</v>
      </c>
      <c r="AI28" s="1">
        <v>2</v>
      </c>
      <c r="AJ28" s="3">
        <v>45735</v>
      </c>
      <c r="AK28" s="3">
        <v>0</v>
      </c>
      <c r="AL28" s="3">
        <v>45726</v>
      </c>
      <c r="AM28" s="3">
        <v>45733</v>
      </c>
      <c r="AN28" s="3">
        <v>45734</v>
      </c>
      <c r="AO28" s="3">
        <v>45734</v>
      </c>
      <c r="AP28" s="3">
        <v>45730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 t="s">
        <v>518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45716</v>
      </c>
      <c r="B29" s="14" t="s">
        <v>479</v>
      </c>
      <c r="C29" s="9" t="s">
        <v>73</v>
      </c>
      <c r="D29" s="13" t="s">
        <v>255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466</v>
      </c>
      <c r="AG29" s="1" t="s">
        <v>123</v>
      </c>
      <c r="AH29" s="1" t="s">
        <v>74</v>
      </c>
      <c r="AI29" s="1">
        <v>2</v>
      </c>
      <c r="AJ29" s="3">
        <v>45735</v>
      </c>
      <c r="AK29" s="3">
        <v>0</v>
      </c>
      <c r="AL29" s="3">
        <v>45726</v>
      </c>
      <c r="AM29" s="3">
        <v>45733</v>
      </c>
      <c r="AN29" s="3">
        <v>45734</v>
      </c>
      <c r="AO29" s="3">
        <v>45734</v>
      </c>
      <c r="AP29" s="3">
        <v>45730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331.46898400000003</v>
      </c>
    </row>
    <row r="30" spans="1:56" ht="28.5" customHeight="1" x14ac:dyDescent="0.45">
      <c r="A30" s="3">
        <v>45715</v>
      </c>
      <c r="B30" s="14" t="s">
        <v>481</v>
      </c>
      <c r="C30" s="9" t="s">
        <v>73</v>
      </c>
      <c r="D30" s="13" t="s">
        <v>232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45735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197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 t="s">
        <v>466</v>
      </c>
      <c r="AG30" s="1" t="s">
        <v>123</v>
      </c>
      <c r="AH30" s="1" t="s">
        <v>74</v>
      </c>
      <c r="AI30" s="1">
        <v>2</v>
      </c>
      <c r="AJ30" s="3">
        <v>45735</v>
      </c>
      <c r="AK30" s="3">
        <v>0</v>
      </c>
      <c r="AL30" s="3">
        <v>45726</v>
      </c>
      <c r="AM30" s="3">
        <v>45733</v>
      </c>
      <c r="AN30" s="3">
        <v>45734</v>
      </c>
      <c r="AO30" s="3">
        <v>45734</v>
      </c>
      <c r="AP30" s="3">
        <v>45730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705.02926755555563</v>
      </c>
    </row>
    <row r="31" spans="1:56" ht="28.5" customHeight="1" x14ac:dyDescent="0.45">
      <c r="A31" s="3">
        <v>45716</v>
      </c>
      <c r="B31" s="14" t="s">
        <v>479</v>
      </c>
      <c r="C31" s="9" t="s">
        <v>73</v>
      </c>
      <c r="D31" s="13" t="s">
        <v>342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467</v>
      </c>
      <c r="AG31" s="1" t="s">
        <v>123</v>
      </c>
      <c r="AH31" s="1" t="s">
        <v>74</v>
      </c>
      <c r="AI31" s="1">
        <v>2</v>
      </c>
      <c r="AJ31" s="3">
        <v>45736</v>
      </c>
      <c r="AK31" s="3">
        <v>0</v>
      </c>
      <c r="AL31" s="3">
        <v>45727</v>
      </c>
      <c r="AM31" s="3">
        <v>45734</v>
      </c>
      <c r="AN31" s="3">
        <v>45735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331.46898400000003</v>
      </c>
    </row>
    <row r="32" spans="1:56" ht="28.5" customHeight="1" x14ac:dyDescent="0.45">
      <c r="A32" s="3">
        <v>45716</v>
      </c>
      <c r="B32" s="14" t="s">
        <v>479</v>
      </c>
      <c r="C32" s="9" t="s">
        <v>73</v>
      </c>
      <c r="D32" s="13" t="s">
        <v>239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467</v>
      </c>
      <c r="AG32" s="1" t="s">
        <v>125</v>
      </c>
      <c r="AH32" s="1" t="s">
        <v>74</v>
      </c>
      <c r="AI32" s="1">
        <v>2</v>
      </c>
      <c r="AJ32" s="3">
        <v>45736</v>
      </c>
      <c r="AK32" s="3">
        <v>0</v>
      </c>
      <c r="AL32" s="3">
        <v>45727</v>
      </c>
      <c r="AM32" s="3">
        <v>45734</v>
      </c>
      <c r="AN32" s="3">
        <v>45735</v>
      </c>
      <c r="AO32" s="3">
        <v>45735</v>
      </c>
      <c r="AP32" s="3">
        <v>45731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331.46898400000003</v>
      </c>
    </row>
    <row r="33" spans="1:56" ht="28.5" customHeight="1" x14ac:dyDescent="0.45">
      <c r="A33" s="3">
        <v>45716</v>
      </c>
      <c r="B33" s="14" t="s">
        <v>479</v>
      </c>
      <c r="C33" s="9" t="s">
        <v>73</v>
      </c>
      <c r="D33" s="13" t="s">
        <v>382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467</v>
      </c>
      <c r="AG33" s="1" t="s">
        <v>123</v>
      </c>
      <c r="AH33" s="1" t="s">
        <v>74</v>
      </c>
      <c r="AI33" s="1">
        <v>2</v>
      </c>
      <c r="AJ33" s="3">
        <v>45736</v>
      </c>
      <c r="AK33" s="3">
        <v>0</v>
      </c>
      <c r="AL33" s="3">
        <v>45727</v>
      </c>
      <c r="AM33" s="3">
        <v>45734</v>
      </c>
      <c r="AN33" s="3">
        <v>45735</v>
      </c>
      <c r="AO33" s="3">
        <v>45735</v>
      </c>
      <c r="AP33" s="3">
        <v>45731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45716</v>
      </c>
      <c r="B34" s="14" t="s">
        <v>479</v>
      </c>
      <c r="C34" s="9" t="s">
        <v>73</v>
      </c>
      <c r="D34" s="13" t="s">
        <v>294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467</v>
      </c>
      <c r="AG34" s="1" t="s">
        <v>123</v>
      </c>
      <c r="AH34" s="1" t="s">
        <v>74</v>
      </c>
      <c r="AI34" s="1">
        <v>2</v>
      </c>
      <c r="AJ34" s="3">
        <v>45736</v>
      </c>
      <c r="AK34" s="3">
        <v>0</v>
      </c>
      <c r="AL34" s="3">
        <v>45727</v>
      </c>
      <c r="AM34" s="3">
        <v>45734</v>
      </c>
      <c r="AN34" s="3">
        <v>45735</v>
      </c>
      <c r="AO34" s="3">
        <v>45735</v>
      </c>
      <c r="AP34" s="3">
        <v>45731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45715</v>
      </c>
      <c r="B35" s="14" t="s">
        <v>482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197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467</v>
      </c>
      <c r="AG35" s="1" t="s">
        <v>123</v>
      </c>
      <c r="AH35" s="1" t="s">
        <v>77</v>
      </c>
      <c r="AI35" s="1">
        <v>1</v>
      </c>
      <c r="AJ35" s="3">
        <v>45736</v>
      </c>
      <c r="AK35" s="3">
        <v>0</v>
      </c>
      <c r="AL35" s="3">
        <v>0</v>
      </c>
      <c r="AM35" s="3">
        <v>0</v>
      </c>
      <c r="AN35" s="3">
        <v>0</v>
      </c>
      <c r="AO35" s="3">
        <v>45735</v>
      </c>
      <c r="AP35" s="3">
        <v>45731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394.60593333333333</v>
      </c>
    </row>
    <row r="36" spans="1:56" ht="28.5" customHeight="1" x14ac:dyDescent="0.45">
      <c r="A36" s="3">
        <v>45722</v>
      </c>
      <c r="B36" s="14" t="s">
        <v>506</v>
      </c>
      <c r="C36" s="9" t="s">
        <v>73</v>
      </c>
      <c r="D36" s="13" t="s">
        <v>194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197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507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662.93796800000007</v>
      </c>
    </row>
    <row r="37" spans="1:56" ht="28.5" customHeight="1" x14ac:dyDescent="0.45">
      <c r="A37" s="3">
        <v>45722</v>
      </c>
      <c r="B37" s="14" t="s">
        <v>506</v>
      </c>
      <c r="C37" s="9" t="s">
        <v>73</v>
      </c>
      <c r="D37" s="13" t="s">
        <v>269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507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45722</v>
      </c>
      <c r="B38" s="14" t="s">
        <v>506</v>
      </c>
      <c r="C38" s="9" t="s">
        <v>73</v>
      </c>
      <c r="D38" s="13">
        <v>997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507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331.46898400000003</v>
      </c>
    </row>
    <row r="39" spans="1:56" ht="28.5" customHeight="1" x14ac:dyDescent="0.45">
      <c r="A39" s="3">
        <v>45722</v>
      </c>
      <c r="B39" s="14" t="s">
        <v>506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507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331.46898400000003</v>
      </c>
    </row>
    <row r="40" spans="1:56" ht="28.5" customHeight="1" x14ac:dyDescent="0.45">
      <c r="A40" s="3">
        <v>45728</v>
      </c>
      <c r="B40" s="14" t="s">
        <v>571</v>
      </c>
      <c r="C40" s="9" t="s">
        <v>73</v>
      </c>
      <c r="D40" s="13" t="s">
        <v>231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572</v>
      </c>
      <c r="AG40" s="1" t="s">
        <v>123</v>
      </c>
      <c r="AH40" s="1" t="s">
        <v>74</v>
      </c>
      <c r="AI40" s="1">
        <v>2</v>
      </c>
      <c r="AJ40" s="3">
        <v>45738</v>
      </c>
      <c r="AK40" s="3">
        <v>0</v>
      </c>
      <c r="AL40" s="3">
        <v>45729</v>
      </c>
      <c r="AM40" s="3">
        <v>45736</v>
      </c>
      <c r="AN40" s="3">
        <v>45737</v>
      </c>
      <c r="AO40" s="3">
        <v>45737</v>
      </c>
      <c r="AP40" s="3">
        <v>45733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331.46898400000003</v>
      </c>
    </row>
    <row r="41" spans="1:56" ht="28.5" customHeight="1" x14ac:dyDescent="0.45">
      <c r="A41" s="3">
        <v>45728</v>
      </c>
      <c r="B41" s="14" t="s">
        <v>573</v>
      </c>
      <c r="C41" s="9" t="s">
        <v>73</v>
      </c>
      <c r="D41" s="13" t="s">
        <v>226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572</v>
      </c>
      <c r="AG41" s="1" t="s">
        <v>123</v>
      </c>
      <c r="AH41" s="1" t="s">
        <v>74</v>
      </c>
      <c r="AI41" s="1">
        <v>2</v>
      </c>
      <c r="AJ41" s="3">
        <v>45738</v>
      </c>
      <c r="AK41" s="3">
        <v>0</v>
      </c>
      <c r="AL41" s="3">
        <v>45729</v>
      </c>
      <c r="AM41" s="3">
        <v>45736</v>
      </c>
      <c r="AN41" s="3">
        <v>45737</v>
      </c>
      <c r="AO41" s="3">
        <v>45737</v>
      </c>
      <c r="AP41" s="3">
        <v>45733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352.51463377777782</v>
      </c>
    </row>
    <row r="42" spans="1:56" ht="28.5" customHeight="1" x14ac:dyDescent="0.45">
      <c r="A42" s="3">
        <v>45728</v>
      </c>
      <c r="B42" s="14" t="s">
        <v>573</v>
      </c>
      <c r="C42" s="9" t="s">
        <v>73</v>
      </c>
      <c r="D42" s="13" t="s">
        <v>383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572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352.51463377777782</v>
      </c>
    </row>
    <row r="43" spans="1:56" ht="28.5" customHeight="1" x14ac:dyDescent="0.45">
      <c r="A43" s="3">
        <v>45728</v>
      </c>
      <c r="B43" s="14" t="s">
        <v>573</v>
      </c>
      <c r="C43" s="9" t="s">
        <v>73</v>
      </c>
      <c r="D43" s="13" t="s">
        <v>260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45738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197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572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705.02926755555563</v>
      </c>
    </row>
    <row r="44" spans="1:56" ht="28.5" customHeight="1" x14ac:dyDescent="0.45">
      <c r="A44" s="3">
        <v>45722</v>
      </c>
      <c r="B44" s="14" t="s">
        <v>506</v>
      </c>
      <c r="C44" s="9" t="s">
        <v>73</v>
      </c>
      <c r="D44" s="13" t="s">
        <v>232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45741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197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508</v>
      </c>
      <c r="AG44" s="1" t="s">
        <v>123</v>
      </c>
      <c r="AH44" s="1" t="s">
        <v>74</v>
      </c>
      <c r="AI44" s="1">
        <v>2</v>
      </c>
      <c r="AJ44" s="3">
        <v>45741</v>
      </c>
      <c r="AK44" s="3">
        <v>0</v>
      </c>
      <c r="AL44" s="3">
        <v>45732</v>
      </c>
      <c r="AM44" s="3">
        <v>45739</v>
      </c>
      <c r="AN44" s="3">
        <v>45740</v>
      </c>
      <c r="AO44" s="3">
        <v>45740</v>
      </c>
      <c r="AP44" s="3">
        <v>45736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662.93796800000007</v>
      </c>
    </row>
    <row r="45" spans="1:56" ht="28.5" customHeight="1" x14ac:dyDescent="0.45">
      <c r="A45" s="3">
        <v>45722</v>
      </c>
      <c r="B45" s="14" t="s">
        <v>506</v>
      </c>
      <c r="C45" s="9" t="s">
        <v>73</v>
      </c>
      <c r="D45" s="13" t="s">
        <v>256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45741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197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508</v>
      </c>
      <c r="AG45" s="1" t="s">
        <v>123</v>
      </c>
      <c r="AH45" s="1" t="s">
        <v>74</v>
      </c>
      <c r="AI45" s="1">
        <v>2</v>
      </c>
      <c r="AJ45" s="3">
        <v>45741</v>
      </c>
      <c r="AK45" s="3">
        <v>0</v>
      </c>
      <c r="AL45" s="3">
        <v>45732</v>
      </c>
      <c r="AM45" s="3">
        <v>45739</v>
      </c>
      <c r="AN45" s="3">
        <v>45740</v>
      </c>
      <c r="AO45" s="3">
        <v>45740</v>
      </c>
      <c r="AP45" s="3">
        <v>45736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662.93796800000007</v>
      </c>
    </row>
    <row r="46" spans="1:56" ht="28.5" customHeight="1" x14ac:dyDescent="0.45">
      <c r="A46" s="3">
        <v>45722</v>
      </c>
      <c r="B46" s="14" t="s">
        <v>506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508</v>
      </c>
      <c r="AG46" s="1" t="s">
        <v>123</v>
      </c>
      <c r="AH46" s="1" t="s">
        <v>74</v>
      </c>
      <c r="AI46" s="1">
        <v>2</v>
      </c>
      <c r="AJ46" s="3">
        <v>45741</v>
      </c>
      <c r="AK46" s="3">
        <v>0</v>
      </c>
      <c r="AL46" s="3">
        <v>45732</v>
      </c>
      <c r="AM46" s="3">
        <v>45739</v>
      </c>
      <c r="AN46" s="3">
        <v>45740</v>
      </c>
      <c r="AO46" s="3">
        <v>45740</v>
      </c>
      <c r="AP46" s="3">
        <v>45736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45728</v>
      </c>
      <c r="B47" s="14" t="s">
        <v>571</v>
      </c>
      <c r="C47" s="9" t="s">
        <v>73</v>
      </c>
      <c r="D47" s="13" t="s">
        <v>357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45742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574</v>
      </c>
      <c r="AG47" s="1" t="s">
        <v>123</v>
      </c>
      <c r="AH47" s="1" t="s">
        <v>74</v>
      </c>
      <c r="AI47" s="1">
        <v>2</v>
      </c>
      <c r="AJ47" s="3">
        <v>45742</v>
      </c>
      <c r="AK47" s="3">
        <v>0</v>
      </c>
      <c r="AL47" s="3">
        <v>45733</v>
      </c>
      <c r="AM47" s="3">
        <v>45740</v>
      </c>
      <c r="AN47" s="3">
        <v>45741</v>
      </c>
      <c r="AO47" s="3">
        <v>45741</v>
      </c>
      <c r="AP47" s="3">
        <v>45737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331.46898400000003</v>
      </c>
    </row>
    <row r="48" spans="1:56" ht="28.5" customHeight="1" x14ac:dyDescent="0.45">
      <c r="A48" s="3">
        <v>45728</v>
      </c>
      <c r="B48" s="14" t="s">
        <v>571</v>
      </c>
      <c r="C48" s="9" t="s">
        <v>73</v>
      </c>
      <c r="D48" s="13" t="s">
        <v>358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45742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574</v>
      </c>
      <c r="AG48" s="1" t="s">
        <v>123</v>
      </c>
      <c r="AH48" s="1" t="s">
        <v>74</v>
      </c>
      <c r="AI48" s="1">
        <v>2</v>
      </c>
      <c r="AJ48" s="3">
        <v>45742</v>
      </c>
      <c r="AK48" s="3">
        <v>0</v>
      </c>
      <c r="AL48" s="3">
        <v>45733</v>
      </c>
      <c r="AM48" s="3">
        <v>45740</v>
      </c>
      <c r="AN48" s="3">
        <v>45741</v>
      </c>
      <c r="AO48" s="3">
        <v>45741</v>
      </c>
      <c r="AP48" s="3">
        <v>45737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331.46898400000003</v>
      </c>
    </row>
    <row r="49" spans="1:56" ht="28.5" customHeight="1" x14ac:dyDescent="0.45">
      <c r="A49" s="3">
        <v>45728</v>
      </c>
      <c r="B49" s="14" t="s">
        <v>571</v>
      </c>
      <c r="C49" s="9" t="s">
        <v>73</v>
      </c>
      <c r="D49" s="13" t="s">
        <v>413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45742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197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574</v>
      </c>
      <c r="AG49" s="1" t="s">
        <v>123</v>
      </c>
      <c r="AH49" s="1" t="s">
        <v>74</v>
      </c>
      <c r="AI49" s="1">
        <v>2</v>
      </c>
      <c r="AJ49" s="3">
        <v>45742</v>
      </c>
      <c r="AK49" s="3">
        <v>0</v>
      </c>
      <c r="AL49" s="3">
        <v>45733</v>
      </c>
      <c r="AM49" s="3">
        <v>45740</v>
      </c>
      <c r="AN49" s="3">
        <v>45741</v>
      </c>
      <c r="AO49" s="3">
        <v>45741</v>
      </c>
      <c r="AP49" s="3">
        <v>45737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331.46898400000003</v>
      </c>
    </row>
    <row r="50" spans="1:56" ht="28.5" customHeight="1" x14ac:dyDescent="0.45">
      <c r="A50" s="3">
        <v>45728</v>
      </c>
      <c r="B50" s="14" t="s">
        <v>573</v>
      </c>
      <c r="C50" s="9" t="s">
        <v>73</v>
      </c>
      <c r="D50" s="13" t="s">
        <v>232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45742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197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574</v>
      </c>
      <c r="AG50" s="1" t="s">
        <v>125</v>
      </c>
      <c r="AH50" s="1" t="s">
        <v>74</v>
      </c>
      <c r="AI50" s="1">
        <v>2</v>
      </c>
      <c r="AJ50" s="3">
        <v>45742</v>
      </c>
      <c r="AK50" s="3">
        <v>0</v>
      </c>
      <c r="AL50" s="3">
        <v>45733</v>
      </c>
      <c r="AM50" s="3">
        <v>45740</v>
      </c>
      <c r="AN50" s="3">
        <v>45741</v>
      </c>
      <c r="AO50" s="3">
        <v>45741</v>
      </c>
      <c r="AP50" s="3">
        <v>45737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705.02926755555563</v>
      </c>
    </row>
    <row r="51" spans="1:56" ht="28.5" customHeight="1" x14ac:dyDescent="0.45">
      <c r="A51" s="3">
        <v>45722</v>
      </c>
      <c r="B51" s="14" t="s">
        <v>506</v>
      </c>
      <c r="C51" s="9" t="s">
        <v>73</v>
      </c>
      <c r="D51" s="13" t="s">
        <v>509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45743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197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510</v>
      </c>
      <c r="AG51" s="1" t="s">
        <v>123</v>
      </c>
      <c r="AH51" s="1" t="s">
        <v>74</v>
      </c>
      <c r="AI51" s="1">
        <v>2</v>
      </c>
      <c r="AJ51" s="3">
        <v>45743</v>
      </c>
      <c r="AK51" s="3">
        <v>0</v>
      </c>
      <c r="AL51" s="3">
        <v>45734</v>
      </c>
      <c r="AM51" s="3">
        <v>45741</v>
      </c>
      <c r="AN51" s="3">
        <v>45742</v>
      </c>
      <c r="AO51" s="3">
        <v>45742</v>
      </c>
      <c r="AP51" s="3">
        <v>45738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331.46898400000003</v>
      </c>
    </row>
    <row r="52" spans="1:56" ht="28.5" customHeight="1" x14ac:dyDescent="0.45">
      <c r="A52" s="3">
        <v>45722</v>
      </c>
      <c r="B52" s="14" t="s">
        <v>506</v>
      </c>
      <c r="C52" s="9" t="s">
        <v>73</v>
      </c>
      <c r="D52" s="13" t="s">
        <v>255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45743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197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510</v>
      </c>
      <c r="AG52" s="1" t="s">
        <v>123</v>
      </c>
      <c r="AH52" s="1" t="s">
        <v>74</v>
      </c>
      <c r="AI52" s="1">
        <v>2</v>
      </c>
      <c r="AJ52" s="3">
        <v>45743</v>
      </c>
      <c r="AK52" s="3">
        <v>0</v>
      </c>
      <c r="AL52" s="3">
        <v>45734</v>
      </c>
      <c r="AM52" s="3">
        <v>45741</v>
      </c>
      <c r="AN52" s="3">
        <v>45742</v>
      </c>
      <c r="AO52" s="3">
        <v>45742</v>
      </c>
      <c r="AP52" s="3">
        <v>45738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331.46898400000003</v>
      </c>
    </row>
    <row r="53" spans="1:56" ht="28.5" customHeight="1" x14ac:dyDescent="0.45">
      <c r="A53" s="3">
        <v>45721</v>
      </c>
      <c r="B53" s="14" t="s">
        <v>520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197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123</v>
      </c>
      <c r="AH53" s="1" t="s">
        <v>77</v>
      </c>
      <c r="AI53" s="1">
        <v>1</v>
      </c>
      <c r="AJ53" s="3">
        <v>45743</v>
      </c>
      <c r="AK53" s="3">
        <v>0</v>
      </c>
      <c r="AL53" s="3">
        <v>0</v>
      </c>
      <c r="AM53" s="3">
        <v>0</v>
      </c>
      <c r="AN53" s="3">
        <v>0</v>
      </c>
      <c r="AO53" s="3">
        <v>45742</v>
      </c>
      <c r="AP53" s="3">
        <v>45738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394.60593333333333</v>
      </c>
    </row>
    <row r="54" spans="1:56" ht="28.5" customHeight="1" x14ac:dyDescent="0.45">
      <c r="A54" s="3">
        <v>45728</v>
      </c>
      <c r="B54" s="14" t="s">
        <v>571</v>
      </c>
      <c r="C54" s="9" t="s">
        <v>73</v>
      </c>
      <c r="D54" s="13" t="s">
        <v>194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197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575</v>
      </c>
      <c r="AG54" s="1" t="s">
        <v>123</v>
      </c>
      <c r="AH54" s="1" t="s">
        <v>74</v>
      </c>
      <c r="AI54" s="1">
        <v>2</v>
      </c>
      <c r="AJ54" s="3">
        <v>45744</v>
      </c>
      <c r="AK54" s="3">
        <v>0</v>
      </c>
      <c r="AL54" s="3">
        <v>45735</v>
      </c>
      <c r="AM54" s="3">
        <v>45742</v>
      </c>
      <c r="AN54" s="3">
        <v>45743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662.93796800000007</v>
      </c>
    </row>
    <row r="55" spans="1:56" ht="28.5" customHeight="1" x14ac:dyDescent="0.45">
      <c r="A55" s="3">
        <v>45728</v>
      </c>
      <c r="B55" s="14" t="s">
        <v>571</v>
      </c>
      <c r="C55" s="9" t="s">
        <v>73</v>
      </c>
      <c r="D55" s="13" t="s">
        <v>239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45744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197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575</v>
      </c>
      <c r="AG55" s="1" t="s">
        <v>125</v>
      </c>
      <c r="AH55" s="1" t="s">
        <v>74</v>
      </c>
      <c r="AI55" s="1">
        <v>2</v>
      </c>
      <c r="AJ55" s="3">
        <v>45744</v>
      </c>
      <c r="AK55" s="3">
        <v>0</v>
      </c>
      <c r="AL55" s="3">
        <v>45735</v>
      </c>
      <c r="AM55" s="3">
        <v>45742</v>
      </c>
      <c r="AN55" s="3">
        <v>45743</v>
      </c>
      <c r="AO55" s="3">
        <v>45743</v>
      </c>
      <c r="AP55" s="3">
        <v>45739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331.46898400000003</v>
      </c>
    </row>
    <row r="56" spans="1:56" ht="28.5" customHeight="1" x14ac:dyDescent="0.45">
      <c r="A56" s="3">
        <v>45728</v>
      </c>
      <c r="B56" s="14" t="s">
        <v>571</v>
      </c>
      <c r="C56" s="9" t="s">
        <v>73</v>
      </c>
      <c r="D56" s="13" t="s">
        <v>238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157</v>
      </c>
      <c r="T56" s="12">
        <v>45744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197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575</v>
      </c>
      <c r="AG56" s="1" t="s">
        <v>125</v>
      </c>
      <c r="AH56" s="1" t="s">
        <v>74</v>
      </c>
      <c r="AI56" s="1">
        <v>2</v>
      </c>
      <c r="AJ56" s="3">
        <v>45744</v>
      </c>
      <c r="AK56" s="3">
        <v>0</v>
      </c>
      <c r="AL56" s="3">
        <v>45735</v>
      </c>
      <c r="AM56" s="3">
        <v>45742</v>
      </c>
      <c r="AN56" s="3">
        <v>45743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331.46898400000003</v>
      </c>
    </row>
    <row r="57" spans="1:56" ht="28.5" customHeight="1" x14ac:dyDescent="0.45">
      <c r="A57" s="3">
        <v>45728</v>
      </c>
      <c r="B57" s="14" t="s">
        <v>573</v>
      </c>
      <c r="C57" s="9" t="s">
        <v>73</v>
      </c>
      <c r="D57" s="13" t="s">
        <v>293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157</v>
      </c>
      <c r="T57" s="12">
        <v>45744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197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575</v>
      </c>
      <c r="AG57" s="1" t="s">
        <v>61</v>
      </c>
      <c r="AH57" s="1" t="s">
        <v>74</v>
      </c>
      <c r="AI57" s="1">
        <v>2</v>
      </c>
      <c r="AJ57" s="3">
        <v>45744</v>
      </c>
      <c r="AK57" s="3">
        <v>0</v>
      </c>
      <c r="AL57" s="3">
        <v>45735</v>
      </c>
      <c r="AM57" s="3">
        <v>45742</v>
      </c>
      <c r="AN57" s="3">
        <v>45743</v>
      </c>
      <c r="AO57" s="3">
        <v>45743</v>
      </c>
      <c r="AP57" s="3">
        <v>45739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352.51463377777782</v>
      </c>
    </row>
    <row r="58" spans="1:56" ht="28.5" customHeight="1" x14ac:dyDescent="0.45">
      <c r="A58" s="3">
        <v>45728</v>
      </c>
      <c r="B58" s="14" t="s">
        <v>576</v>
      </c>
      <c r="C58" s="9" t="s">
        <v>73</v>
      </c>
      <c r="D58" s="13" t="s">
        <v>59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157</v>
      </c>
      <c r="T58" s="12">
        <v>45745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197</v>
      </c>
      <c r="AA58" s="8">
        <v>17602.2</v>
      </c>
      <c r="AB58" s="8">
        <v>0</v>
      </c>
      <c r="AC58" s="8">
        <v>17602.2</v>
      </c>
      <c r="AD58" s="8">
        <v>0</v>
      </c>
      <c r="AE58" s="8">
        <v>0</v>
      </c>
      <c r="AF58" s="8" t="s">
        <v>577</v>
      </c>
      <c r="AG58" s="1" t="s">
        <v>122</v>
      </c>
      <c r="AH58" s="1" t="s">
        <v>77</v>
      </c>
      <c r="AI58" s="1">
        <v>1</v>
      </c>
      <c r="AJ58" s="3">
        <v>45745</v>
      </c>
      <c r="AK58" s="3">
        <v>0</v>
      </c>
      <c r="AL58" s="3">
        <v>0</v>
      </c>
      <c r="AM58" s="3">
        <v>0</v>
      </c>
      <c r="AN58" s="3">
        <v>0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198</v>
      </c>
      <c r="BD58" s="56">
        <v>1325.8759360000001</v>
      </c>
    </row>
    <row r="59" spans="1:56" ht="28.5" customHeight="1" x14ac:dyDescent="0.45">
      <c r="A59" s="3">
        <v>45728</v>
      </c>
      <c r="B59" s="14" t="s">
        <v>578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157</v>
      </c>
      <c r="T59" s="12">
        <v>45745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197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579</v>
      </c>
      <c r="AG59" s="1" t="s">
        <v>122</v>
      </c>
      <c r="AH59" s="1" t="s">
        <v>77</v>
      </c>
      <c r="AI59" s="1">
        <v>1</v>
      </c>
      <c r="AJ59" s="3">
        <v>45745</v>
      </c>
      <c r="AK59" s="3">
        <v>0</v>
      </c>
      <c r="AL59" s="3">
        <v>0</v>
      </c>
      <c r="AM59" s="3">
        <v>0</v>
      </c>
      <c r="AN59" s="3">
        <v>0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198</v>
      </c>
      <c r="BD59" s="56">
        <v>1325.8759360000001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157</v>
      </c>
      <c r="T60" s="12">
        <v>45777</v>
      </c>
      <c r="U60" s="11">
        <v>600000</v>
      </c>
      <c r="V60" s="10">
        <v>0</v>
      </c>
      <c r="W60" s="10">
        <v>600000</v>
      </c>
      <c r="X60" s="10">
        <v>0</v>
      </c>
      <c r="Y60" s="10">
        <v>630000</v>
      </c>
      <c r="Z60" s="9" t="s">
        <v>197</v>
      </c>
      <c r="AA60" s="8">
        <v>528066</v>
      </c>
      <c r="AB60" s="8">
        <v>0</v>
      </c>
      <c r="AC60" s="8">
        <v>528066</v>
      </c>
      <c r="AD60" s="8">
        <v>0</v>
      </c>
      <c r="AE60" s="8">
        <v>0</v>
      </c>
      <c r="AF60" s="8">
        <v>0</v>
      </c>
      <c r="AG60" s="1" t="s">
        <v>123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39776.278080000004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197</v>
      </c>
      <c r="AA61" s="8">
        <v>752563.9</v>
      </c>
      <c r="AB61" s="8">
        <v>15569.650000000001</v>
      </c>
      <c r="AC61" s="8">
        <v>736994.25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199</v>
      </c>
      <c r="BD61" s="56">
        <v>0</v>
      </c>
    </row>
    <row r="62" spans="1:56" ht="28.5" customHeight="1" x14ac:dyDescent="0.45">
      <c r="A62" s="3">
        <v>45717</v>
      </c>
      <c r="B62" s="14" t="s">
        <v>485</v>
      </c>
      <c r="C62" s="9" t="s">
        <v>321</v>
      </c>
      <c r="D62" s="13" t="s">
        <v>486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0</v>
      </c>
      <c r="Q62" s="10">
        <v>0</v>
      </c>
      <c r="R62" s="10">
        <v>0</v>
      </c>
      <c r="S62" s="9" t="s">
        <v>133</v>
      </c>
      <c r="T62" s="12">
        <v>45733</v>
      </c>
      <c r="U62" s="11">
        <v>15000</v>
      </c>
      <c r="V62" s="10">
        <v>15000</v>
      </c>
      <c r="W62" s="10">
        <v>0</v>
      </c>
      <c r="X62" s="10">
        <v>15800</v>
      </c>
      <c r="Y62" s="10">
        <v>0</v>
      </c>
      <c r="Z62" s="9" t="s">
        <v>323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68</v>
      </c>
      <c r="AI62" s="1">
        <v>4</v>
      </c>
      <c r="AJ62" s="3">
        <v>45733</v>
      </c>
      <c r="AK62" s="3">
        <v>45729</v>
      </c>
      <c r="AL62" s="3">
        <v>45723</v>
      </c>
      <c r="AM62" s="3">
        <v>45730</v>
      </c>
      <c r="AN62" s="3">
        <v>45731</v>
      </c>
      <c r="AO62" s="3">
        <v>45731</v>
      </c>
      <c r="AP62" s="3">
        <v>45728</v>
      </c>
      <c r="AQ62" s="3">
        <v>45732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321</v>
      </c>
      <c r="D63" s="13" t="s">
        <v>322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133</v>
      </c>
      <c r="T63" s="12">
        <v>45777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323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45777</v>
      </c>
      <c r="AK63" s="3">
        <v>45773</v>
      </c>
      <c r="AL63" s="3">
        <v>45767</v>
      </c>
      <c r="AM63" s="3">
        <v>45774</v>
      </c>
      <c r="AN63" s="3">
        <v>45775</v>
      </c>
      <c r="AO63" s="3">
        <v>45775</v>
      </c>
      <c r="AP63" s="3">
        <v>45772</v>
      </c>
      <c r="AQ63" s="3">
        <v>45776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675.91022222222273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323</v>
      </c>
      <c r="AA64" s="8">
        <v>11525.250000000002</v>
      </c>
      <c r="AB64" s="8">
        <v>1520</v>
      </c>
      <c r="AC64" s="8">
        <v>10005.250000000002</v>
      </c>
      <c r="AD64" s="8">
        <v>0</v>
      </c>
      <c r="AE64" s="8">
        <v>11525.250000000002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324</v>
      </c>
      <c r="BD64" s="56">
        <v>0</v>
      </c>
    </row>
    <row r="65" spans="1:56" ht="28.5" customHeight="1" x14ac:dyDescent="0.45">
      <c r="A65" s="3">
        <v>45721</v>
      </c>
      <c r="B65" s="14" t="s">
        <v>522</v>
      </c>
      <c r="C65" s="9" t="s">
        <v>152</v>
      </c>
      <c r="D65" s="13" t="s">
        <v>493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45744</v>
      </c>
      <c r="AK65" s="3">
        <v>45740</v>
      </c>
      <c r="AL65" s="3">
        <v>45733</v>
      </c>
      <c r="AM65" s="3">
        <v>45741</v>
      </c>
      <c r="AN65" s="3">
        <v>45742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240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241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196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45746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151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45746</v>
      </c>
      <c r="AK67" s="3">
        <v>0</v>
      </c>
      <c r="AL67" s="3">
        <v>0</v>
      </c>
      <c r="AM67" s="3">
        <v>0</v>
      </c>
      <c r="AN67" s="3">
        <v>0</v>
      </c>
      <c r="AO67" s="3">
        <v>45745</v>
      </c>
      <c r="AP67" s="3">
        <v>45741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196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17602.2</v>
      </c>
      <c r="AB69" s="8">
        <v>8801.1</v>
      </c>
      <c r="AC69" s="8">
        <v>8801.1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331</v>
      </c>
      <c r="C72" s="9" t="s">
        <v>132</v>
      </c>
      <c r="D72" s="13" t="s">
        <v>305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45734</v>
      </c>
      <c r="U72" s="11">
        <v>5000</v>
      </c>
      <c r="V72" s="10">
        <v>3600</v>
      </c>
      <c r="W72" s="10">
        <v>1400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45734</v>
      </c>
      <c r="AK72" s="3">
        <v>45730</v>
      </c>
      <c r="AL72" s="3">
        <v>45723</v>
      </c>
      <c r="AM72" s="3">
        <v>45731</v>
      </c>
      <c r="AN72" s="3">
        <v>45732</v>
      </c>
      <c r="AO72" s="3">
        <v>45733</v>
      </c>
      <c r="AP72" s="3">
        <v>45729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331</v>
      </c>
      <c r="C73" s="9" t="s">
        <v>132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45734</v>
      </c>
      <c r="U73" s="11">
        <v>2300</v>
      </c>
      <c r="V73" s="10">
        <v>2318</v>
      </c>
      <c r="W73" s="10">
        <v>0</v>
      </c>
      <c r="X73" s="10">
        <v>5835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45734</v>
      </c>
      <c r="AK73" s="3">
        <v>45730</v>
      </c>
      <c r="AL73" s="3">
        <v>45723</v>
      </c>
      <c r="AM73" s="3">
        <v>45731</v>
      </c>
      <c r="AN73" s="3">
        <v>45732</v>
      </c>
      <c r="AO73" s="3">
        <v>45733</v>
      </c>
      <c r="AP73" s="3">
        <v>45729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45660</v>
      </c>
      <c r="B74" s="14" t="s">
        <v>331</v>
      </c>
      <c r="C74" s="9" t="s">
        <v>132</v>
      </c>
      <c r="D74" s="13">
        <v>575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45734</v>
      </c>
      <c r="U74" s="11">
        <v>2500</v>
      </c>
      <c r="V74" s="10">
        <v>2313</v>
      </c>
      <c r="W74" s="10">
        <v>187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45734</v>
      </c>
      <c r="AK74" s="3">
        <v>45730</v>
      </c>
      <c r="AL74" s="3">
        <v>45723</v>
      </c>
      <c r="AM74" s="3">
        <v>45731</v>
      </c>
      <c r="AN74" s="3">
        <v>45732</v>
      </c>
      <c r="AO74" s="3">
        <v>45733</v>
      </c>
      <c r="AP74" s="3">
        <v>45729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331</v>
      </c>
      <c r="C75" s="9" t="s">
        <v>132</v>
      </c>
      <c r="D75" s="13" t="s">
        <v>364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45735</v>
      </c>
      <c r="U75" s="11">
        <v>2500</v>
      </c>
      <c r="V75" s="10">
        <v>2500</v>
      </c>
      <c r="W75" s="10">
        <v>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45735</v>
      </c>
      <c r="AK75" s="3">
        <v>45731</v>
      </c>
      <c r="AL75" s="3">
        <v>45724</v>
      </c>
      <c r="AM75" s="3">
        <v>45732</v>
      </c>
      <c r="AN75" s="3">
        <v>45733</v>
      </c>
      <c r="AO75" s="3">
        <v>45734</v>
      </c>
      <c r="AP75" s="3">
        <v>45730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331</v>
      </c>
      <c r="C76" s="9" t="s">
        <v>132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45735</v>
      </c>
      <c r="U76" s="11">
        <v>2500</v>
      </c>
      <c r="V76" s="10">
        <v>1780</v>
      </c>
      <c r="W76" s="10">
        <v>720</v>
      </c>
      <c r="X76" s="10">
        <v>2772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45735</v>
      </c>
      <c r="AK76" s="3">
        <v>45731</v>
      </c>
      <c r="AL76" s="3">
        <v>45724</v>
      </c>
      <c r="AM76" s="3">
        <v>45732</v>
      </c>
      <c r="AN76" s="3">
        <v>45733</v>
      </c>
      <c r="AO76" s="3">
        <v>45734</v>
      </c>
      <c r="AP76" s="3">
        <v>45730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331</v>
      </c>
      <c r="C77" s="9" t="s">
        <v>132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45735</v>
      </c>
      <c r="U77" s="11">
        <v>2500</v>
      </c>
      <c r="V77" s="10">
        <v>1875</v>
      </c>
      <c r="W77" s="10">
        <v>625</v>
      </c>
      <c r="X77" s="10">
        <v>5400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45735</v>
      </c>
      <c r="AK77" s="3">
        <v>45731</v>
      </c>
      <c r="AL77" s="3">
        <v>45724</v>
      </c>
      <c r="AM77" s="3">
        <v>45732</v>
      </c>
      <c r="AN77" s="3">
        <v>45733</v>
      </c>
      <c r="AO77" s="3">
        <v>45734</v>
      </c>
      <c r="AP77" s="3">
        <v>45730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396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331</v>
      </c>
      <c r="C78" s="9" t="s">
        <v>132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45736</v>
      </c>
      <c r="U78" s="11">
        <v>2500</v>
      </c>
      <c r="V78" s="10">
        <v>2424</v>
      </c>
      <c r="W78" s="10">
        <v>76</v>
      </c>
      <c r="X78" s="10">
        <v>2750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45736</v>
      </c>
      <c r="AK78" s="3">
        <v>45732</v>
      </c>
      <c r="AL78" s="3">
        <v>45725</v>
      </c>
      <c r="AM78" s="3">
        <v>45733</v>
      </c>
      <c r="AN78" s="3">
        <v>45734</v>
      </c>
      <c r="AO78" s="3">
        <v>45735</v>
      </c>
      <c r="AP78" s="3">
        <v>45731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45724</v>
      </c>
      <c r="B79" s="14" t="s">
        <v>591</v>
      </c>
      <c r="C79" s="9" t="s">
        <v>555</v>
      </c>
      <c r="D79" s="13" t="s">
        <v>556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254</v>
      </c>
      <c r="M79" s="10">
        <v>21</v>
      </c>
      <c r="N79" s="9">
        <v>33</v>
      </c>
      <c r="O79" s="9">
        <v>40</v>
      </c>
      <c r="P79" s="10">
        <v>85.484732256000001</v>
      </c>
      <c r="Q79" s="10">
        <v>0</v>
      </c>
      <c r="R79" s="10">
        <v>85.484732256000001</v>
      </c>
      <c r="S79" s="9" t="s">
        <v>71</v>
      </c>
      <c r="T79" s="12">
        <v>45736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4400.55</v>
      </c>
      <c r="AB79" s="8">
        <v>4400.55</v>
      </c>
      <c r="AC79" s="8">
        <v>0</v>
      </c>
      <c r="AD79" s="8">
        <v>4400.55</v>
      </c>
      <c r="AE79" s="8">
        <v>0</v>
      </c>
      <c r="AF79" s="8">
        <v>0</v>
      </c>
      <c r="AG79" s="1" t="s">
        <v>123</v>
      </c>
      <c r="AH79" s="1" t="s">
        <v>68</v>
      </c>
      <c r="AI79" s="1">
        <v>4</v>
      </c>
      <c r="AJ79" s="3">
        <v>45736</v>
      </c>
      <c r="AK79" s="3">
        <v>45732</v>
      </c>
      <c r="AL79" s="3">
        <v>45726</v>
      </c>
      <c r="AM79" s="3">
        <v>45733</v>
      </c>
      <c r="AN79" s="3">
        <v>45734</v>
      </c>
      <c r="AO79" s="3">
        <v>45734</v>
      </c>
      <c r="AP79" s="3">
        <v>45731</v>
      </c>
      <c r="AQ79" s="3">
        <v>45735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45660</v>
      </c>
      <c r="B80" s="14" t="s">
        <v>331</v>
      </c>
      <c r="C80" s="9" t="s">
        <v>132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45736</v>
      </c>
      <c r="U80" s="11">
        <v>2367</v>
      </c>
      <c r="V80" s="10">
        <v>2367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45736</v>
      </c>
      <c r="AK80" s="3">
        <v>45732</v>
      </c>
      <c r="AL80" s="3">
        <v>45725</v>
      </c>
      <c r="AM80" s="3">
        <v>45733</v>
      </c>
      <c r="AN80" s="3">
        <v>45734</v>
      </c>
      <c r="AO80" s="3">
        <v>45735</v>
      </c>
      <c r="AP80" s="3">
        <v>45731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331</v>
      </c>
      <c r="C81" s="9" t="s">
        <v>132</v>
      </c>
      <c r="D81" s="13">
        <v>918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45737</v>
      </c>
      <c r="U81" s="11">
        <v>2300</v>
      </c>
      <c r="V81" s="10">
        <v>2084</v>
      </c>
      <c r="W81" s="10">
        <v>216</v>
      </c>
      <c r="X81" s="10">
        <v>5403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45737</v>
      </c>
      <c r="AK81" s="3">
        <v>45733</v>
      </c>
      <c r="AL81" s="3">
        <v>45726</v>
      </c>
      <c r="AM81" s="3">
        <v>45734</v>
      </c>
      <c r="AN81" s="3">
        <v>45735</v>
      </c>
      <c r="AO81" s="3">
        <v>45736</v>
      </c>
      <c r="AP81" s="3">
        <v>45732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618</v>
      </c>
      <c r="C82" s="9" t="s">
        <v>300</v>
      </c>
      <c r="D82" s="13" t="s">
        <v>593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253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123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331</v>
      </c>
      <c r="C83" s="9" t="s">
        <v>132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45737</v>
      </c>
      <c r="AK83" s="3">
        <v>45733</v>
      </c>
      <c r="AL83" s="3">
        <v>45726</v>
      </c>
      <c r="AM83" s="3">
        <v>45734</v>
      </c>
      <c r="AN83" s="3">
        <v>45735</v>
      </c>
      <c r="AO83" s="3">
        <v>45736</v>
      </c>
      <c r="AP83" s="3">
        <v>45732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45727</v>
      </c>
      <c r="B84" s="14" t="s">
        <v>594</v>
      </c>
      <c r="C84" s="9" t="s">
        <v>557</v>
      </c>
      <c r="D84" s="13" t="s">
        <v>558</v>
      </c>
      <c r="E84" s="9">
        <v>20</v>
      </c>
      <c r="F84" s="9">
        <v>34</v>
      </c>
      <c r="G84" s="9" t="s">
        <v>60</v>
      </c>
      <c r="H84" s="9" t="s">
        <v>66</v>
      </c>
      <c r="I84" s="9">
        <v>90</v>
      </c>
      <c r="J84" s="9" t="s">
        <v>57</v>
      </c>
      <c r="K84" s="9">
        <v>5</v>
      </c>
      <c r="L84" s="9" t="s">
        <v>254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45738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4959.3500000000004</v>
      </c>
      <c r="AB84" s="8">
        <v>4959.3500000000004</v>
      </c>
      <c r="AC84" s="8">
        <v>0</v>
      </c>
      <c r="AD84" s="8">
        <v>0</v>
      </c>
      <c r="AE84" s="8">
        <v>4959.3500000000004</v>
      </c>
      <c r="AF84" s="8" t="s">
        <v>356</v>
      </c>
      <c r="AG84" s="1" t="s">
        <v>123</v>
      </c>
      <c r="AH84" s="1" t="s">
        <v>75</v>
      </c>
      <c r="AI84" s="1">
        <v>4</v>
      </c>
      <c r="AJ84" s="3">
        <v>45738</v>
      </c>
      <c r="AK84" s="3">
        <v>45734</v>
      </c>
      <c r="AL84" s="3">
        <v>45727</v>
      </c>
      <c r="AM84" s="3">
        <v>45735</v>
      </c>
      <c r="AN84" s="3">
        <v>45736</v>
      </c>
      <c r="AO84" s="3">
        <v>45737</v>
      </c>
      <c r="AP84" s="3">
        <v>45733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45701</v>
      </c>
      <c r="B85" s="14" t="s">
        <v>416</v>
      </c>
      <c r="C85" s="9" t="s">
        <v>80</v>
      </c>
      <c r="D85" s="13" t="s">
        <v>417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45738</v>
      </c>
      <c r="AK85" s="3">
        <v>45734</v>
      </c>
      <c r="AL85" s="3">
        <v>45727</v>
      </c>
      <c r="AM85" s="3">
        <v>45735</v>
      </c>
      <c r="AN85" s="3">
        <v>45736</v>
      </c>
      <c r="AO85" s="3">
        <v>45737</v>
      </c>
      <c r="AP85" s="3">
        <v>45733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45727</v>
      </c>
      <c r="B86" s="14" t="s">
        <v>595</v>
      </c>
      <c r="C86" s="9" t="s">
        <v>155</v>
      </c>
      <c r="D86" s="13" t="s">
        <v>559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 t="s">
        <v>619</v>
      </c>
      <c r="AG86" s="1" t="s">
        <v>123</v>
      </c>
      <c r="AH86" s="1" t="s">
        <v>75</v>
      </c>
      <c r="AI86" s="1">
        <v>4</v>
      </c>
      <c r="AJ86" s="3">
        <v>45740</v>
      </c>
      <c r="AK86" s="3">
        <v>45736</v>
      </c>
      <c r="AL86" s="3">
        <v>45729</v>
      </c>
      <c r="AM86" s="3">
        <v>45737</v>
      </c>
      <c r="AN86" s="3">
        <v>45738</v>
      </c>
      <c r="AO86" s="3">
        <v>45739</v>
      </c>
      <c r="AP86" s="3">
        <v>45735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45726</v>
      </c>
      <c r="B87" s="14" t="s">
        <v>596</v>
      </c>
      <c r="C87" s="9" t="s">
        <v>155</v>
      </c>
      <c r="D87" s="13" t="s">
        <v>552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 t="s">
        <v>619</v>
      </c>
      <c r="AG87" s="1" t="s">
        <v>122</v>
      </c>
      <c r="AH87" s="1" t="s">
        <v>75</v>
      </c>
      <c r="AI87" s="1">
        <v>4</v>
      </c>
      <c r="AJ87" s="3">
        <v>45740</v>
      </c>
      <c r="AK87" s="3">
        <v>45736</v>
      </c>
      <c r="AL87" s="3">
        <v>45729</v>
      </c>
      <c r="AM87" s="3">
        <v>45737</v>
      </c>
      <c r="AN87" s="3">
        <v>45738</v>
      </c>
      <c r="AO87" s="3">
        <v>45739</v>
      </c>
      <c r="AP87" s="3">
        <v>45735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45726</v>
      </c>
      <c r="B88" s="14" t="s">
        <v>596</v>
      </c>
      <c r="C88" s="9" t="s">
        <v>155</v>
      </c>
      <c r="D88" s="13" t="s">
        <v>553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8453</v>
      </c>
      <c r="AC88" s="8">
        <v>2303.9000000000015</v>
      </c>
      <c r="AD88" s="8">
        <v>0</v>
      </c>
      <c r="AE88" s="8">
        <v>10756.900000000001</v>
      </c>
      <c r="AF88" s="8" t="s">
        <v>619</v>
      </c>
      <c r="AG88" s="1" t="s">
        <v>123</v>
      </c>
      <c r="AH88" s="1" t="s">
        <v>75</v>
      </c>
      <c r="AI88" s="1">
        <v>4</v>
      </c>
      <c r="AJ88" s="3">
        <v>45740</v>
      </c>
      <c r="AK88" s="3">
        <v>45736</v>
      </c>
      <c r="AL88" s="3">
        <v>45729</v>
      </c>
      <c r="AM88" s="3">
        <v>45737</v>
      </c>
      <c r="AN88" s="3">
        <v>45738</v>
      </c>
      <c r="AO88" s="3">
        <v>45739</v>
      </c>
      <c r="AP88" s="3">
        <v>45735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174.07244444444453</v>
      </c>
    </row>
    <row r="89" spans="1:56" ht="28.5" customHeight="1" x14ac:dyDescent="0.45">
      <c r="A89" s="3">
        <v>45726</v>
      </c>
      <c r="B89" s="14" t="s">
        <v>596</v>
      </c>
      <c r="C89" s="9" t="s">
        <v>155</v>
      </c>
      <c r="D89" s="13" t="s">
        <v>554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619</v>
      </c>
      <c r="AG89" s="1" t="s">
        <v>123</v>
      </c>
      <c r="AH89" s="1" t="s">
        <v>75</v>
      </c>
      <c r="AI89" s="1">
        <v>4</v>
      </c>
      <c r="AJ89" s="3">
        <v>45740</v>
      </c>
      <c r="AK89" s="3">
        <v>45736</v>
      </c>
      <c r="AL89" s="3">
        <v>45729</v>
      </c>
      <c r="AM89" s="3">
        <v>45737</v>
      </c>
      <c r="AN89" s="3">
        <v>45738</v>
      </c>
      <c r="AO89" s="3">
        <v>45739</v>
      </c>
      <c r="AP89" s="3">
        <v>45735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45674</v>
      </c>
      <c r="B90" s="14" t="s">
        <v>331</v>
      </c>
      <c r="C90" s="9" t="s">
        <v>132</v>
      </c>
      <c r="D90" s="13" t="s">
        <v>364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45741</v>
      </c>
      <c r="U90" s="11">
        <v>2500</v>
      </c>
      <c r="V90" s="10">
        <v>1700</v>
      </c>
      <c r="W90" s="10">
        <v>800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45741</v>
      </c>
      <c r="AK90" s="3">
        <v>45737</v>
      </c>
      <c r="AL90" s="3">
        <v>45730</v>
      </c>
      <c r="AM90" s="3">
        <v>45738</v>
      </c>
      <c r="AN90" s="3">
        <v>45739</v>
      </c>
      <c r="AO90" s="3">
        <v>45740</v>
      </c>
      <c r="AP90" s="3">
        <v>45736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523</v>
      </c>
      <c r="C91" s="9" t="s">
        <v>152</v>
      </c>
      <c r="D91" s="13" t="s">
        <v>497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45741</v>
      </c>
      <c r="U91" s="11">
        <v>10000</v>
      </c>
      <c r="V91" s="10">
        <v>340</v>
      </c>
      <c r="W91" s="10">
        <v>9660</v>
      </c>
      <c r="X91" s="10">
        <v>0</v>
      </c>
      <c r="Y91" s="10">
        <v>10143</v>
      </c>
      <c r="Z91" s="9" t="s">
        <v>81</v>
      </c>
      <c r="AA91" s="8">
        <v>10121.265000000001</v>
      </c>
      <c r="AB91" s="8">
        <v>10121.265000000001</v>
      </c>
      <c r="AC91" s="8">
        <v>0</v>
      </c>
      <c r="AD91" s="8">
        <v>0</v>
      </c>
      <c r="AE91" s="8">
        <v>10121.265000000001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45741</v>
      </c>
      <c r="AK91" s="3">
        <v>45737</v>
      </c>
      <c r="AL91" s="3">
        <v>45730</v>
      </c>
      <c r="AM91" s="3">
        <v>45738</v>
      </c>
      <c r="AN91" s="3">
        <v>45739</v>
      </c>
      <c r="AO91" s="3">
        <v>45740</v>
      </c>
      <c r="AP91" s="3">
        <v>45736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523</v>
      </c>
      <c r="C92" s="9" t="s">
        <v>152</v>
      </c>
      <c r="D92" s="13" t="s">
        <v>362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45741</v>
      </c>
      <c r="U92" s="11">
        <v>5040</v>
      </c>
      <c r="V92" s="10">
        <v>342</v>
      </c>
      <c r="W92" s="10">
        <v>4698</v>
      </c>
      <c r="X92" s="10">
        <v>0</v>
      </c>
      <c r="Y92" s="10">
        <v>4932.9000000000005</v>
      </c>
      <c r="Z92" s="9" t="s">
        <v>81</v>
      </c>
      <c r="AA92" s="8">
        <v>4922.3295000000007</v>
      </c>
      <c r="AB92" s="8">
        <v>4922.3295000000007</v>
      </c>
      <c r="AC92" s="8">
        <v>0</v>
      </c>
      <c r="AD92" s="8">
        <v>0</v>
      </c>
      <c r="AE92" s="8">
        <v>4922.3295000000007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45741</v>
      </c>
      <c r="AK92" s="3">
        <v>45737</v>
      </c>
      <c r="AL92" s="3">
        <v>45730</v>
      </c>
      <c r="AM92" s="3">
        <v>45738</v>
      </c>
      <c r="AN92" s="3">
        <v>45739</v>
      </c>
      <c r="AO92" s="3">
        <v>45740</v>
      </c>
      <c r="AP92" s="3">
        <v>45736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331</v>
      </c>
      <c r="C93" s="9" t="s">
        <v>132</v>
      </c>
      <c r="D93" s="13" t="s">
        <v>367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45741</v>
      </c>
      <c r="U93" s="11">
        <v>2500</v>
      </c>
      <c r="V93" s="10">
        <v>2235</v>
      </c>
      <c r="W93" s="10">
        <v>265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45741</v>
      </c>
      <c r="AK93" s="3">
        <v>45737</v>
      </c>
      <c r="AL93" s="3">
        <v>45730</v>
      </c>
      <c r="AM93" s="3">
        <v>45738</v>
      </c>
      <c r="AN93" s="3">
        <v>45739</v>
      </c>
      <c r="AO93" s="3">
        <v>45740</v>
      </c>
      <c r="AP93" s="3">
        <v>45736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331</v>
      </c>
      <c r="C94" s="9" t="s">
        <v>132</v>
      </c>
      <c r="D94" s="13">
        <v>956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2172</v>
      </c>
      <c r="W94" s="10">
        <v>328</v>
      </c>
      <c r="X94" s="10">
        <v>2650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331</v>
      </c>
      <c r="C95" s="9" t="s">
        <v>132</v>
      </c>
      <c r="D95" s="13">
        <v>957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45742</v>
      </c>
      <c r="U95" s="11">
        <v>2500</v>
      </c>
      <c r="V95" s="10">
        <v>2225</v>
      </c>
      <c r="W95" s="10">
        <v>275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45742</v>
      </c>
      <c r="AK95" s="3">
        <v>45738</v>
      </c>
      <c r="AL95" s="3">
        <v>45731</v>
      </c>
      <c r="AM95" s="3">
        <v>45739</v>
      </c>
      <c r="AN95" s="3">
        <v>45740</v>
      </c>
      <c r="AO95" s="3">
        <v>45741</v>
      </c>
      <c r="AP95" s="3">
        <v>45737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331</v>
      </c>
      <c r="C96" s="9" t="s">
        <v>132</v>
      </c>
      <c r="D96" s="13" t="s">
        <v>366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45742</v>
      </c>
      <c r="U96" s="11">
        <v>2500</v>
      </c>
      <c r="V96" s="10">
        <v>3047</v>
      </c>
      <c r="W96" s="10">
        <v>0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385</v>
      </c>
      <c r="AG96" s="1" t="s">
        <v>122</v>
      </c>
      <c r="AH96" s="1" t="s">
        <v>75</v>
      </c>
      <c r="AI96" s="1">
        <v>4</v>
      </c>
      <c r="AJ96" s="3">
        <v>45742</v>
      </c>
      <c r="AK96" s="3">
        <v>45738</v>
      </c>
      <c r="AL96" s="3">
        <v>45731</v>
      </c>
      <c r="AM96" s="3">
        <v>45739</v>
      </c>
      <c r="AN96" s="3">
        <v>45740</v>
      </c>
      <c r="AO96" s="3">
        <v>45741</v>
      </c>
      <c r="AP96" s="3">
        <v>45737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331</v>
      </c>
      <c r="C97" s="9" t="s">
        <v>132</v>
      </c>
      <c r="D97" s="13">
        <v>937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>
        <v>45742</v>
      </c>
      <c r="U97" s="11">
        <v>2500</v>
      </c>
      <c r="V97" s="10">
        <v>2404</v>
      </c>
      <c r="W97" s="10">
        <v>96</v>
      </c>
      <c r="X97" s="10">
        <v>2700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45742</v>
      </c>
      <c r="AK97" s="3">
        <v>45738</v>
      </c>
      <c r="AL97" s="3">
        <v>45731</v>
      </c>
      <c r="AM97" s="3">
        <v>45739</v>
      </c>
      <c r="AN97" s="3">
        <v>45740</v>
      </c>
      <c r="AO97" s="3">
        <v>45741</v>
      </c>
      <c r="AP97" s="3">
        <v>45737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524</v>
      </c>
      <c r="C98" s="9" t="s">
        <v>152</v>
      </c>
      <c r="D98" s="13" t="s">
        <v>162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45742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20955</v>
      </c>
      <c r="AC98" s="8">
        <v>0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45742</v>
      </c>
      <c r="AK98" s="3">
        <v>45738</v>
      </c>
      <c r="AL98" s="3">
        <v>45731</v>
      </c>
      <c r="AM98" s="3">
        <v>45739</v>
      </c>
      <c r="AN98" s="3">
        <v>45740</v>
      </c>
      <c r="AO98" s="3">
        <v>45741</v>
      </c>
      <c r="AP98" s="3">
        <v>45737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45673</v>
      </c>
      <c r="B99" s="14" t="s">
        <v>331</v>
      </c>
      <c r="C99" s="9" t="s">
        <v>132</v>
      </c>
      <c r="D99" s="13" t="s">
        <v>359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114</v>
      </c>
      <c r="T99" s="12">
        <v>45742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45742</v>
      </c>
      <c r="AK99" s="3">
        <v>45738</v>
      </c>
      <c r="AL99" s="3">
        <v>45731</v>
      </c>
      <c r="AM99" s="3">
        <v>45739</v>
      </c>
      <c r="AN99" s="3">
        <v>45740</v>
      </c>
      <c r="AO99" s="3">
        <v>45741</v>
      </c>
      <c r="AP99" s="3">
        <v>45737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525</v>
      </c>
      <c r="C100" s="9" t="s">
        <v>152</v>
      </c>
      <c r="D100" s="13" t="s">
        <v>361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45743</v>
      </c>
      <c r="U100" s="11">
        <v>10000</v>
      </c>
      <c r="V100" s="10">
        <v>554</v>
      </c>
      <c r="W100" s="10">
        <v>9446</v>
      </c>
      <c r="X100" s="10">
        <v>0</v>
      </c>
      <c r="Y100" s="10">
        <v>9918.3000000000011</v>
      </c>
      <c r="Z100" s="9" t="s">
        <v>81</v>
      </c>
      <c r="AA100" s="8">
        <v>9897.0465000000022</v>
      </c>
      <c r="AB100" s="8">
        <v>9897.0465000000022</v>
      </c>
      <c r="AC100" s="8">
        <v>0</v>
      </c>
      <c r="AD100" s="8">
        <v>0</v>
      </c>
      <c r="AE100" s="8">
        <v>9897.0465000000022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45743</v>
      </c>
      <c r="AK100" s="3">
        <v>45739</v>
      </c>
      <c r="AL100" s="3">
        <v>45732</v>
      </c>
      <c r="AM100" s="3">
        <v>45740</v>
      </c>
      <c r="AN100" s="3">
        <v>45741</v>
      </c>
      <c r="AO100" s="3">
        <v>45742</v>
      </c>
      <c r="AP100" s="3">
        <v>45738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525</v>
      </c>
      <c r="C101" s="9" t="s">
        <v>152</v>
      </c>
      <c r="D101" s="13" t="s">
        <v>131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5280.6600000000008</v>
      </c>
      <c r="AB101" s="8">
        <v>0</v>
      </c>
      <c r="AC101" s="8">
        <v>5280.6600000000008</v>
      </c>
      <c r="AD101" s="8">
        <v>0</v>
      </c>
      <c r="AE101" s="8">
        <v>5280.6600000000008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45743</v>
      </c>
      <c r="AK101" s="3">
        <v>45739</v>
      </c>
      <c r="AL101" s="3">
        <v>45732</v>
      </c>
      <c r="AM101" s="3">
        <v>45740</v>
      </c>
      <c r="AN101" s="3">
        <v>45741</v>
      </c>
      <c r="AO101" s="3">
        <v>45742</v>
      </c>
      <c r="AP101" s="3">
        <v>45738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398.98320000000001</v>
      </c>
    </row>
    <row r="102" spans="1:56" ht="28.5" customHeight="1" x14ac:dyDescent="0.45">
      <c r="A102" s="3">
        <v>45611</v>
      </c>
      <c r="B102" s="14" t="s">
        <v>251</v>
      </c>
      <c r="C102" s="9" t="s">
        <v>152</v>
      </c>
      <c r="D102" s="13" t="s">
        <v>131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45743</v>
      </c>
      <c r="U102" s="11">
        <v>67</v>
      </c>
      <c r="V102" s="10">
        <v>0</v>
      </c>
      <c r="W102" s="10">
        <v>67</v>
      </c>
      <c r="X102" s="10">
        <v>0</v>
      </c>
      <c r="Y102" s="10">
        <v>70.350000000000009</v>
      </c>
      <c r="Z102" s="9" t="s">
        <v>81</v>
      </c>
      <c r="AA102" s="8">
        <v>70.199250000000006</v>
      </c>
      <c r="AB102" s="8">
        <v>70.199250000000006</v>
      </c>
      <c r="AC102" s="8">
        <v>0</v>
      </c>
      <c r="AD102" s="8">
        <v>0</v>
      </c>
      <c r="AE102" s="8">
        <v>70.199250000000006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45743</v>
      </c>
      <c r="AK102" s="3">
        <v>45739</v>
      </c>
      <c r="AL102" s="3">
        <v>45732</v>
      </c>
      <c r="AM102" s="3">
        <v>45740</v>
      </c>
      <c r="AN102" s="3">
        <v>45741</v>
      </c>
      <c r="AO102" s="3">
        <v>45742</v>
      </c>
      <c r="AP102" s="3">
        <v>45738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45731</v>
      </c>
      <c r="B103" s="14" t="s">
        <v>620</v>
      </c>
      <c r="C103" s="9" t="s">
        <v>111</v>
      </c>
      <c r="D103" s="13" t="s">
        <v>617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45744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45744</v>
      </c>
      <c r="AK103" s="3">
        <v>45740</v>
      </c>
      <c r="AL103" s="3">
        <v>45733</v>
      </c>
      <c r="AM103" s="3">
        <v>45741</v>
      </c>
      <c r="AN103" s="3">
        <v>45742</v>
      </c>
      <c r="AO103" s="3">
        <v>45743</v>
      </c>
      <c r="AP103" s="3">
        <v>45739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45721</v>
      </c>
      <c r="B104" s="14" t="s">
        <v>526</v>
      </c>
      <c r="C104" s="9" t="s">
        <v>152</v>
      </c>
      <c r="D104" s="13" t="s">
        <v>141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45744</v>
      </c>
      <c r="AK104" s="3">
        <v>45740</v>
      </c>
      <c r="AL104" s="3">
        <v>45733</v>
      </c>
      <c r="AM104" s="3">
        <v>45741</v>
      </c>
      <c r="AN104" s="3">
        <v>45742</v>
      </c>
      <c r="AO104" s="3">
        <v>45743</v>
      </c>
      <c r="AP104" s="3">
        <v>45739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246</v>
      </c>
      <c r="C105" s="9" t="s">
        <v>152</v>
      </c>
      <c r="D105" s="13" t="s">
        <v>141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45744</v>
      </c>
      <c r="U105" s="11">
        <v>1945</v>
      </c>
      <c r="V105" s="10">
        <v>0</v>
      </c>
      <c r="W105" s="10">
        <v>1945</v>
      </c>
      <c r="X105" s="10">
        <v>0</v>
      </c>
      <c r="Y105" s="10">
        <v>2042.25</v>
      </c>
      <c r="Z105" s="9" t="s">
        <v>81</v>
      </c>
      <c r="AA105" s="8">
        <v>2037.8737500000002</v>
      </c>
      <c r="AB105" s="8">
        <v>0</v>
      </c>
      <c r="AC105" s="8">
        <v>2037.8737500000002</v>
      </c>
      <c r="AD105" s="8">
        <v>0</v>
      </c>
      <c r="AE105" s="8">
        <v>2037.8737500000002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45744</v>
      </c>
      <c r="AK105" s="3">
        <v>45740</v>
      </c>
      <c r="AL105" s="3">
        <v>45733</v>
      </c>
      <c r="AM105" s="3">
        <v>45741</v>
      </c>
      <c r="AN105" s="3">
        <v>45742</v>
      </c>
      <c r="AO105" s="3">
        <v>45743</v>
      </c>
      <c r="AP105" s="3">
        <v>45739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153.97268333333332</v>
      </c>
    </row>
    <row r="106" spans="1:56" ht="28.5" customHeight="1" x14ac:dyDescent="0.45">
      <c r="A106" s="3">
        <v>45721</v>
      </c>
      <c r="B106" s="14" t="s">
        <v>522</v>
      </c>
      <c r="C106" s="9" t="s">
        <v>152</v>
      </c>
      <c r="D106" s="13" t="s">
        <v>363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10477.5</v>
      </c>
      <c r="AB106" s="8">
        <v>0</v>
      </c>
      <c r="AC106" s="8">
        <v>10477.5</v>
      </c>
      <c r="AD106" s="8">
        <v>0</v>
      </c>
      <c r="AE106" s="8">
        <v>10477.5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45744</v>
      </c>
      <c r="AK106" s="3">
        <v>45740</v>
      </c>
      <c r="AL106" s="3">
        <v>45733</v>
      </c>
      <c r="AM106" s="3">
        <v>45741</v>
      </c>
      <c r="AN106" s="3">
        <v>45742</v>
      </c>
      <c r="AO106" s="3">
        <v>45743</v>
      </c>
      <c r="AP106" s="3">
        <v>45739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791.63333333333321</v>
      </c>
    </row>
    <row r="107" spans="1:56" ht="28.5" customHeight="1" x14ac:dyDescent="0.45">
      <c r="A107" s="3">
        <v>45674</v>
      </c>
      <c r="B107" s="14" t="s">
        <v>374</v>
      </c>
      <c r="C107" s="9" t="s">
        <v>152</v>
      </c>
      <c r="D107" s="13" t="s">
        <v>363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254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940</v>
      </c>
      <c r="V107" s="10">
        <v>0</v>
      </c>
      <c r="W107" s="10">
        <v>940</v>
      </c>
      <c r="X107" s="10">
        <v>0</v>
      </c>
      <c r="Y107" s="10">
        <v>987</v>
      </c>
      <c r="Z107" s="9" t="s">
        <v>81</v>
      </c>
      <c r="AA107" s="8">
        <v>984.8850000000001</v>
      </c>
      <c r="AB107" s="8">
        <v>0</v>
      </c>
      <c r="AC107" s="8">
        <v>984.8850000000001</v>
      </c>
      <c r="AD107" s="8">
        <v>0</v>
      </c>
      <c r="AE107" s="8">
        <v>984.8850000000001</v>
      </c>
      <c r="AF107" s="8" t="s">
        <v>302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74.413533333333319</v>
      </c>
    </row>
    <row r="108" spans="1:56" ht="28.5" customHeight="1" x14ac:dyDescent="0.45">
      <c r="A108" s="3">
        <v>45721</v>
      </c>
      <c r="B108" s="14" t="s">
        <v>527</v>
      </c>
      <c r="C108" s="9" t="s">
        <v>152</v>
      </c>
      <c r="D108" s="13" t="s">
        <v>163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5040</v>
      </c>
      <c r="V108" s="10">
        <v>418</v>
      </c>
      <c r="W108" s="10">
        <v>4622</v>
      </c>
      <c r="X108" s="10">
        <v>0</v>
      </c>
      <c r="Y108" s="10">
        <v>4853.1000000000004</v>
      </c>
      <c r="Z108" s="9" t="s">
        <v>81</v>
      </c>
      <c r="AA108" s="8">
        <v>4842.7004999999999</v>
      </c>
      <c r="AB108" s="8">
        <v>0</v>
      </c>
      <c r="AC108" s="8">
        <v>4842.7004999999999</v>
      </c>
      <c r="AD108" s="8">
        <v>0</v>
      </c>
      <c r="AE108" s="8">
        <v>4842.7004999999999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365.8929266666666</v>
      </c>
    </row>
    <row r="109" spans="1:56" ht="28.5" customHeight="1" x14ac:dyDescent="0.45">
      <c r="A109" s="3">
        <v>45720</v>
      </c>
      <c r="B109" s="14" t="s">
        <v>511</v>
      </c>
      <c r="C109" s="9" t="s">
        <v>111</v>
      </c>
      <c r="D109" s="13" t="s">
        <v>496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45747</v>
      </c>
      <c r="U109" s="11">
        <v>5000</v>
      </c>
      <c r="V109" s="10">
        <v>0</v>
      </c>
      <c r="W109" s="10">
        <v>5000</v>
      </c>
      <c r="X109" s="10">
        <v>5230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45747</v>
      </c>
      <c r="AK109" s="3">
        <v>45743</v>
      </c>
      <c r="AL109" s="3">
        <v>45736</v>
      </c>
      <c r="AM109" s="3">
        <v>45744</v>
      </c>
      <c r="AN109" s="3">
        <v>45745</v>
      </c>
      <c r="AO109" s="3">
        <v>45746</v>
      </c>
      <c r="AP109" s="3">
        <v>45742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45706</v>
      </c>
      <c r="B110" s="14" t="s">
        <v>430</v>
      </c>
      <c r="C110" s="9" t="s">
        <v>111</v>
      </c>
      <c r="D110" s="13" t="s">
        <v>431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45747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45747</v>
      </c>
      <c r="AK110" s="3">
        <v>45743</v>
      </c>
      <c r="AL110" s="3">
        <v>45736</v>
      </c>
      <c r="AM110" s="3">
        <v>45744</v>
      </c>
      <c r="AN110" s="3">
        <v>45745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250.15613333333337</v>
      </c>
    </row>
    <row r="111" spans="1:56" ht="28.5" customHeight="1" x14ac:dyDescent="0.45">
      <c r="A111" s="3">
        <v>45667</v>
      </c>
      <c r="B111" s="14" t="s">
        <v>344</v>
      </c>
      <c r="C111" s="9" t="s">
        <v>111</v>
      </c>
      <c r="D111" s="13" t="s">
        <v>338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45747</v>
      </c>
      <c r="U111" s="11">
        <v>2500</v>
      </c>
      <c r="V111" s="10">
        <v>2432</v>
      </c>
      <c r="W111" s="10">
        <v>68</v>
      </c>
      <c r="X111" s="10">
        <v>0</v>
      </c>
      <c r="Y111" s="10">
        <v>71.400000000000006</v>
      </c>
      <c r="Z111" s="9" t="s">
        <v>81</v>
      </c>
      <c r="AA111" s="8">
        <v>75.046839999999989</v>
      </c>
      <c r="AB111" s="8">
        <v>75.046839999999989</v>
      </c>
      <c r="AC111" s="8">
        <v>0</v>
      </c>
      <c r="AD111" s="8">
        <v>0</v>
      </c>
      <c r="AE111" s="8">
        <v>75.046839999999989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45747</v>
      </c>
      <c r="AK111" s="3">
        <v>45743</v>
      </c>
      <c r="AL111" s="3">
        <v>45736</v>
      </c>
      <c r="AM111" s="3">
        <v>45744</v>
      </c>
      <c r="AN111" s="3">
        <v>45745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45667</v>
      </c>
      <c r="B112" s="14" t="s">
        <v>346</v>
      </c>
      <c r="C112" s="9" t="s">
        <v>111</v>
      </c>
      <c r="D112" s="13" t="s">
        <v>340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12000</v>
      </c>
      <c r="V112" s="10">
        <v>0</v>
      </c>
      <c r="W112" s="10">
        <v>12000</v>
      </c>
      <c r="X112" s="10">
        <v>0</v>
      </c>
      <c r="Y112" s="10">
        <v>12600</v>
      </c>
      <c r="Z112" s="9" t="s">
        <v>81</v>
      </c>
      <c r="AA112" s="8">
        <v>13243.56</v>
      </c>
      <c r="AB112" s="8">
        <v>0</v>
      </c>
      <c r="AC112" s="8">
        <v>13243.56</v>
      </c>
      <c r="AD112" s="8">
        <v>0</v>
      </c>
      <c r="AE112" s="8">
        <v>13243.56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1000.6245333333335</v>
      </c>
    </row>
    <row r="113" spans="1:56" ht="28.5" customHeight="1" x14ac:dyDescent="0.45">
      <c r="A113" s="3">
        <v>45721</v>
      </c>
      <c r="B113" s="14" t="s">
        <v>526</v>
      </c>
      <c r="C113" s="9" t="s">
        <v>152</v>
      </c>
      <c r="D113" s="13" t="s">
        <v>141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20955</v>
      </c>
      <c r="AB113" s="8">
        <v>0</v>
      </c>
      <c r="AC113" s="8">
        <v>20955</v>
      </c>
      <c r="AD113" s="8">
        <v>0</v>
      </c>
      <c r="AE113" s="8">
        <v>20955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45748</v>
      </c>
      <c r="AK113" s="3">
        <v>45744</v>
      </c>
      <c r="AL113" s="3">
        <v>45737</v>
      </c>
      <c r="AM113" s="3">
        <v>45745</v>
      </c>
      <c r="AN113" s="3">
        <v>45746</v>
      </c>
      <c r="AO113" s="3">
        <v>45747</v>
      </c>
      <c r="AP113" s="3">
        <v>45743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1583.2666666666664</v>
      </c>
    </row>
    <row r="114" spans="1:56" ht="28.5" customHeight="1" x14ac:dyDescent="0.45">
      <c r="A114" s="3">
        <v>45674</v>
      </c>
      <c r="B114" s="14" t="s">
        <v>373</v>
      </c>
      <c r="C114" s="9" t="s">
        <v>152</v>
      </c>
      <c r="D114" s="13" t="s">
        <v>162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254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45748</v>
      </c>
      <c r="U114" s="11">
        <v>811</v>
      </c>
      <c r="V114" s="10">
        <v>0</v>
      </c>
      <c r="W114" s="10">
        <v>811</v>
      </c>
      <c r="X114" s="10">
        <v>0</v>
      </c>
      <c r="Y114" s="10">
        <v>851.55000000000007</v>
      </c>
      <c r="Z114" s="9" t="s">
        <v>81</v>
      </c>
      <c r="AA114" s="8">
        <v>849.72525000000007</v>
      </c>
      <c r="AB114" s="8">
        <v>849.72525000000007</v>
      </c>
      <c r="AC114" s="8">
        <v>0</v>
      </c>
      <c r="AD114" s="8">
        <v>849.72525000000007</v>
      </c>
      <c r="AE114" s="8">
        <v>0</v>
      </c>
      <c r="AF114" s="8" t="s">
        <v>302</v>
      </c>
      <c r="AG114" s="1" t="s">
        <v>122</v>
      </c>
      <c r="AH114" s="1" t="s">
        <v>75</v>
      </c>
      <c r="AI114" s="1">
        <v>4</v>
      </c>
      <c r="AJ114" s="3">
        <v>45748</v>
      </c>
      <c r="AK114" s="3">
        <v>45744</v>
      </c>
      <c r="AL114" s="3">
        <v>45737</v>
      </c>
      <c r="AM114" s="3">
        <v>45745</v>
      </c>
      <c r="AN114" s="3">
        <v>45746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524</v>
      </c>
      <c r="C115" s="9" t="s">
        <v>152</v>
      </c>
      <c r="D115" s="13" t="s">
        <v>162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10477.5</v>
      </c>
      <c r="AB115" s="8">
        <v>0</v>
      </c>
      <c r="AC115" s="8">
        <v>10477.5</v>
      </c>
      <c r="AD115" s="8">
        <v>0</v>
      </c>
      <c r="AE115" s="8">
        <v>10477.5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45748</v>
      </c>
      <c r="AK115" s="3">
        <v>45744</v>
      </c>
      <c r="AL115" s="3">
        <v>45737</v>
      </c>
      <c r="AM115" s="3">
        <v>45745</v>
      </c>
      <c r="AN115" s="3">
        <v>45746</v>
      </c>
      <c r="AO115" s="3">
        <v>45747</v>
      </c>
      <c r="AP115" s="3">
        <v>45743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791.63333333333321</v>
      </c>
    </row>
    <row r="116" spans="1:56" ht="28.5" customHeight="1" x14ac:dyDescent="0.45">
      <c r="A116" s="3">
        <v>45721</v>
      </c>
      <c r="B116" s="14" t="s">
        <v>527</v>
      </c>
      <c r="C116" s="9" t="s">
        <v>152</v>
      </c>
      <c r="D116" s="13" t="s">
        <v>498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5040</v>
      </c>
      <c r="V116" s="10">
        <v>0</v>
      </c>
      <c r="W116" s="10">
        <v>5040</v>
      </c>
      <c r="X116" s="10">
        <v>0</v>
      </c>
      <c r="Y116" s="10">
        <v>5292</v>
      </c>
      <c r="Z116" s="9" t="s">
        <v>81</v>
      </c>
      <c r="AA116" s="8">
        <v>5280.6600000000008</v>
      </c>
      <c r="AB116" s="8">
        <v>0</v>
      </c>
      <c r="AC116" s="8">
        <v>5280.6600000000008</v>
      </c>
      <c r="AD116" s="8">
        <v>0</v>
      </c>
      <c r="AE116" s="8">
        <v>5280.6600000000008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398.98320000000001</v>
      </c>
    </row>
    <row r="117" spans="1:56" ht="28.5" customHeight="1" x14ac:dyDescent="0.45">
      <c r="A117" s="3">
        <v>45611</v>
      </c>
      <c r="B117" s="14" t="s">
        <v>248</v>
      </c>
      <c r="C117" s="9" t="s">
        <v>152</v>
      </c>
      <c r="D117" s="13" t="s">
        <v>498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640</v>
      </c>
      <c r="V117" s="10">
        <v>225</v>
      </c>
      <c r="W117" s="10">
        <v>415</v>
      </c>
      <c r="X117" s="10">
        <v>0</v>
      </c>
      <c r="Y117" s="10">
        <v>435.75</v>
      </c>
      <c r="Z117" s="9" t="s">
        <v>81</v>
      </c>
      <c r="AA117" s="8">
        <v>434.81625000000008</v>
      </c>
      <c r="AB117" s="8">
        <v>0</v>
      </c>
      <c r="AC117" s="8">
        <v>434.81625000000008</v>
      </c>
      <c r="AD117" s="8">
        <v>0</v>
      </c>
      <c r="AE117" s="8">
        <v>434.81625000000008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32.852783333333335</v>
      </c>
    </row>
    <row r="118" spans="1:56" ht="28.5" customHeight="1" x14ac:dyDescent="0.45">
      <c r="A118" s="3">
        <v>45721</v>
      </c>
      <c r="B118" s="14" t="s">
        <v>528</v>
      </c>
      <c r="C118" s="9" t="s">
        <v>152</v>
      </c>
      <c r="D118" s="13" t="s">
        <v>421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10080</v>
      </c>
      <c r="V118" s="10">
        <v>0</v>
      </c>
      <c r="W118" s="10">
        <v>10080</v>
      </c>
      <c r="X118" s="10">
        <v>0</v>
      </c>
      <c r="Y118" s="10">
        <v>10584</v>
      </c>
      <c r="Z118" s="9" t="s">
        <v>81</v>
      </c>
      <c r="AA118" s="8">
        <v>10279.684800000001</v>
      </c>
      <c r="AB118" s="8">
        <v>0</v>
      </c>
      <c r="AC118" s="8">
        <v>10279.684800000001</v>
      </c>
      <c r="AD118" s="8">
        <v>0</v>
      </c>
      <c r="AE118" s="8">
        <v>10279.684800000001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776.68729599999983</v>
      </c>
    </row>
    <row r="119" spans="1:56" ht="28.5" customHeight="1" x14ac:dyDescent="0.45">
      <c r="A119" s="3" t="s">
        <v>146</v>
      </c>
      <c r="B119" s="14" t="s">
        <v>146</v>
      </c>
      <c r="C119" s="9" t="s">
        <v>155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45777</v>
      </c>
      <c r="U119" s="11">
        <v>70000</v>
      </c>
      <c r="V119" s="10">
        <v>0</v>
      </c>
      <c r="W119" s="10">
        <v>70000</v>
      </c>
      <c r="X119" s="10">
        <v>0</v>
      </c>
      <c r="Y119" s="10">
        <v>73500</v>
      </c>
      <c r="Z119" s="9" t="s">
        <v>81</v>
      </c>
      <c r="AA119" s="8">
        <v>75298.3</v>
      </c>
      <c r="AB119" s="8">
        <v>0</v>
      </c>
      <c r="AC119" s="8">
        <v>75298.3</v>
      </c>
      <c r="AD119" s="8">
        <v>0</v>
      </c>
      <c r="AE119" s="8">
        <v>75298.3</v>
      </c>
      <c r="AF119" s="8" t="s">
        <v>619</v>
      </c>
      <c r="AG119" s="1" t="s">
        <v>124</v>
      </c>
      <c r="AH119" s="1" t="s">
        <v>75</v>
      </c>
      <c r="AI119" s="1">
        <v>4</v>
      </c>
      <c r="AJ119" s="3">
        <v>45777</v>
      </c>
      <c r="AK119" s="3">
        <v>45773</v>
      </c>
      <c r="AL119" s="3">
        <v>45766</v>
      </c>
      <c r="AM119" s="3">
        <v>45774</v>
      </c>
      <c r="AN119" s="3">
        <v>45775</v>
      </c>
      <c r="AO119" s="3">
        <v>45776</v>
      </c>
      <c r="AP119" s="3">
        <v>45772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5689.2048888888894</v>
      </c>
    </row>
    <row r="120" spans="1:56" ht="28.5" customHeight="1" x14ac:dyDescent="0.45">
      <c r="A120" s="3" t="s">
        <v>146</v>
      </c>
      <c r="B120" s="14" t="s">
        <v>146</v>
      </c>
      <c r="C120" s="9" t="s">
        <v>152</v>
      </c>
      <c r="D120" s="13" t="s">
        <v>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45777</v>
      </c>
      <c r="U120" s="11">
        <v>140000</v>
      </c>
      <c r="V120" s="10">
        <v>0</v>
      </c>
      <c r="W120" s="10">
        <v>140000</v>
      </c>
      <c r="X120" s="10">
        <v>0</v>
      </c>
      <c r="Y120" s="10">
        <v>147000</v>
      </c>
      <c r="Z120" s="9" t="s">
        <v>81</v>
      </c>
      <c r="AA120" s="8">
        <v>146685</v>
      </c>
      <c r="AB120" s="8">
        <v>0</v>
      </c>
      <c r="AC120" s="8">
        <v>146685</v>
      </c>
      <c r="AD120" s="8">
        <v>0</v>
      </c>
      <c r="AE120" s="8">
        <v>146685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45777</v>
      </c>
      <c r="AK120" s="3">
        <v>45773</v>
      </c>
      <c r="AL120" s="3">
        <v>45766</v>
      </c>
      <c r="AM120" s="3">
        <v>45774</v>
      </c>
      <c r="AN120" s="3">
        <v>45775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11082.866666666665</v>
      </c>
    </row>
    <row r="121" spans="1:56" ht="28.5" customHeight="1" x14ac:dyDescent="0.45">
      <c r="A121" s="3" t="s">
        <v>146</v>
      </c>
      <c r="B121" s="14" t="s">
        <v>146</v>
      </c>
      <c r="C121" s="9" t="s">
        <v>80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1667.7075555555555</v>
      </c>
    </row>
    <row r="122" spans="1:56" ht="28.5" customHeight="1" x14ac:dyDescent="0.45">
      <c r="A122" s="3">
        <v>45705</v>
      </c>
      <c r="B122" s="14" t="s">
        <v>429</v>
      </c>
      <c r="C122" s="9" t="s">
        <v>152</v>
      </c>
      <c r="D122" s="13" t="s">
        <v>244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254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2640</v>
      </c>
      <c r="V122" s="10">
        <v>0</v>
      </c>
      <c r="W122" s="10">
        <v>2640</v>
      </c>
      <c r="X122" s="10">
        <v>11870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519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 t="s">
        <v>146</v>
      </c>
      <c r="B123" s="14" t="s">
        <v>146</v>
      </c>
      <c r="C123" s="9" t="s">
        <v>98</v>
      </c>
      <c r="D123" s="13" t="s">
        <v>61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81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43027.600000000006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3250.9742222222226</v>
      </c>
    </row>
    <row r="124" spans="1:56" ht="28.5" customHeight="1" x14ac:dyDescent="0.45">
      <c r="A124" s="3">
        <v>45720</v>
      </c>
      <c r="B124" s="14" t="s">
        <v>512</v>
      </c>
      <c r="C124" s="9" t="s">
        <v>111</v>
      </c>
      <c r="D124" s="13" t="s">
        <v>494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250.15613333333337</v>
      </c>
    </row>
    <row r="125" spans="1:56" ht="28.5" customHeight="1" x14ac:dyDescent="0.45">
      <c r="A125" s="3">
        <v>45720</v>
      </c>
      <c r="B125" s="14" t="s">
        <v>513</v>
      </c>
      <c r="C125" s="9" t="s">
        <v>111</v>
      </c>
      <c r="D125" s="13" t="s">
        <v>495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45720</v>
      </c>
      <c r="B126" s="14" t="s">
        <v>511</v>
      </c>
      <c r="C126" s="9" t="s">
        <v>111</v>
      </c>
      <c r="D126" s="13" t="s">
        <v>496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45720</v>
      </c>
      <c r="B127" s="14" t="s">
        <v>514</v>
      </c>
      <c r="C127" s="9" t="s">
        <v>111</v>
      </c>
      <c r="D127" s="13" t="s">
        <v>499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416.92688888888887</v>
      </c>
    </row>
    <row r="128" spans="1:56" ht="28.5" customHeight="1" x14ac:dyDescent="0.45">
      <c r="A128" s="3">
        <v>45712</v>
      </c>
      <c r="B128" s="14" t="s">
        <v>456</v>
      </c>
      <c r="C128" s="9" t="s">
        <v>111</v>
      </c>
      <c r="D128" s="13" t="s">
        <v>127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45701</v>
      </c>
      <c r="B129" s="14" t="s">
        <v>414</v>
      </c>
      <c r="C129" s="9" t="s">
        <v>80</v>
      </c>
      <c r="D129" s="13" t="s">
        <v>415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81</v>
      </c>
      <c r="AA129" s="8">
        <v>4414.5199999999995</v>
      </c>
      <c r="AB129" s="8">
        <v>0</v>
      </c>
      <c r="AC129" s="8">
        <v>4414.5199999999995</v>
      </c>
      <c r="AD129" s="8">
        <v>0</v>
      </c>
      <c r="AE129" s="8">
        <v>4414.5199999999995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333.54151111111111</v>
      </c>
    </row>
    <row r="130" spans="1:56" ht="28.5" customHeight="1" x14ac:dyDescent="0.45">
      <c r="A130" s="3">
        <v>45701</v>
      </c>
      <c r="B130" s="14" t="s">
        <v>418</v>
      </c>
      <c r="C130" s="9" t="s">
        <v>80</v>
      </c>
      <c r="D130" s="13" t="s">
        <v>378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262.82226666666674</v>
      </c>
    </row>
    <row r="131" spans="1:56" ht="28.5" customHeight="1" x14ac:dyDescent="0.45">
      <c r="A131" s="3">
        <v>45681</v>
      </c>
      <c r="B131" s="14" t="s">
        <v>381</v>
      </c>
      <c r="C131" s="9" t="s">
        <v>80</v>
      </c>
      <c r="D131" s="13" t="s">
        <v>378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262.82226666666674</v>
      </c>
    </row>
    <row r="132" spans="1:56" ht="28.5" customHeight="1" x14ac:dyDescent="0.45">
      <c r="A132" s="3">
        <v>45705</v>
      </c>
      <c r="B132" s="14" t="s">
        <v>428</v>
      </c>
      <c r="C132" s="9" t="s">
        <v>152</v>
      </c>
      <c r="D132" s="13" t="s">
        <v>210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254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855</v>
      </c>
      <c r="V132" s="10">
        <v>0</v>
      </c>
      <c r="W132" s="10">
        <v>855</v>
      </c>
      <c r="X132" s="10">
        <v>16440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453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45674</v>
      </c>
      <c r="B133" s="14" t="s">
        <v>375</v>
      </c>
      <c r="C133" s="9" t="s">
        <v>152</v>
      </c>
      <c r="D133" s="13" t="s">
        <v>365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254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124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452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45611</v>
      </c>
      <c r="B134" s="14" t="s">
        <v>247</v>
      </c>
      <c r="C134" s="9" t="s">
        <v>152</v>
      </c>
      <c r="D134" s="13" t="s">
        <v>161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45611</v>
      </c>
      <c r="B135" s="14" t="s">
        <v>250</v>
      </c>
      <c r="C135" s="9" t="s">
        <v>152</v>
      </c>
      <c r="D135" s="13" t="s">
        <v>243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45611</v>
      </c>
      <c r="B136" s="14" t="s">
        <v>249</v>
      </c>
      <c r="C136" s="9" t="s">
        <v>152</v>
      </c>
      <c r="D136" s="13" t="s">
        <v>228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45523</v>
      </c>
      <c r="B137" s="14" t="s">
        <v>206</v>
      </c>
      <c r="C137" s="9" t="s">
        <v>152</v>
      </c>
      <c r="D137" s="13" t="s">
        <v>204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45523</v>
      </c>
      <c r="B138" s="14" t="s">
        <v>206</v>
      </c>
      <c r="C138" s="9" t="s">
        <v>152</v>
      </c>
      <c r="D138" s="13" t="s">
        <v>205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45643</v>
      </c>
      <c r="B139" s="14" t="s">
        <v>288</v>
      </c>
      <c r="C139" s="9" t="s">
        <v>111</v>
      </c>
      <c r="D139" s="13" t="s">
        <v>289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4000</v>
      </c>
      <c r="V139" s="10">
        <v>3712</v>
      </c>
      <c r="W139" s="10">
        <v>288</v>
      </c>
      <c r="X139" s="10">
        <v>4300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142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45720</v>
      </c>
      <c r="B140" s="14" t="s">
        <v>138</v>
      </c>
      <c r="C140" s="9" t="s">
        <v>111</v>
      </c>
      <c r="D140" s="13" t="s">
        <v>291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45720</v>
      </c>
      <c r="B141" s="14" t="s">
        <v>138</v>
      </c>
      <c r="C141" s="9" t="s">
        <v>111</v>
      </c>
      <c r="D141" s="13" t="s">
        <v>339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142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45628</v>
      </c>
      <c r="B142" s="14" t="s">
        <v>261</v>
      </c>
      <c r="C142" s="9" t="s">
        <v>111</v>
      </c>
      <c r="D142" s="13" t="s">
        <v>262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142</v>
      </c>
      <c r="U142" s="11">
        <v>2500</v>
      </c>
      <c r="V142" s="10">
        <v>2600</v>
      </c>
      <c r="W142" s="10">
        <v>0</v>
      </c>
      <c r="X142" s="10">
        <v>2800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142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45541</v>
      </c>
      <c r="B143" s="14" t="s">
        <v>212</v>
      </c>
      <c r="C143" s="9" t="s">
        <v>111</v>
      </c>
      <c r="D143" s="13" t="s">
        <v>213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219</v>
      </c>
      <c r="AG143" s="1" t="s">
        <v>122</v>
      </c>
      <c r="AH143" s="1" t="s">
        <v>75</v>
      </c>
      <c r="AI143" s="1">
        <v>4</v>
      </c>
      <c r="AJ143" s="3" t="s">
        <v>142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353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45548</v>
      </c>
      <c r="B144" s="14" t="s">
        <v>216</v>
      </c>
      <c r="C144" s="9" t="s">
        <v>111</v>
      </c>
      <c r="D144" s="13" t="s">
        <v>215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142</v>
      </c>
      <c r="U144" s="11">
        <v>2500</v>
      </c>
      <c r="V144" s="10">
        <v>2364</v>
      </c>
      <c r="W144" s="10">
        <v>136</v>
      </c>
      <c r="X144" s="10">
        <v>5500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142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145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45581</v>
      </c>
      <c r="B145" s="14" t="s">
        <v>223</v>
      </c>
      <c r="C145" s="9" t="s">
        <v>111</v>
      </c>
      <c r="D145" s="13" t="s">
        <v>224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142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142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81</v>
      </c>
      <c r="AA146" s="8">
        <v>545032.73264000018</v>
      </c>
      <c r="AB146" s="8">
        <v>119424.00234000001</v>
      </c>
      <c r="AC146" s="8">
        <v>425608.73030000017</v>
      </c>
      <c r="AD146" s="8">
        <v>5250.2752500000006</v>
      </c>
      <c r="AE146" s="8">
        <v>539782.45739000023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45694</v>
      </c>
      <c r="B147" s="14" t="s">
        <v>400</v>
      </c>
      <c r="C147" s="9" t="s">
        <v>132</v>
      </c>
      <c r="D147" s="13" t="s">
        <v>397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45734</v>
      </c>
      <c r="U147" s="11">
        <v>8000</v>
      </c>
      <c r="V147" s="10">
        <v>7723</v>
      </c>
      <c r="W147" s="10">
        <v>277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45734</v>
      </c>
      <c r="AK147" s="3">
        <v>0</v>
      </c>
      <c r="AL147" s="3">
        <v>45725</v>
      </c>
      <c r="AM147" s="3">
        <v>45732</v>
      </c>
      <c r="AN147" s="3">
        <v>45733</v>
      </c>
      <c r="AO147" s="3">
        <v>45733</v>
      </c>
      <c r="AP147" s="3">
        <v>45729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400</v>
      </c>
      <c r="C148" s="9" t="s">
        <v>132</v>
      </c>
      <c r="D148" s="13" t="s">
        <v>398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45734</v>
      </c>
      <c r="U148" s="11">
        <v>5000</v>
      </c>
      <c r="V148" s="10">
        <v>5100</v>
      </c>
      <c r="W148" s="10">
        <v>0</v>
      </c>
      <c r="X148" s="10">
        <v>5200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45734</v>
      </c>
      <c r="AK148" s="3">
        <v>0</v>
      </c>
      <c r="AL148" s="3">
        <v>45725</v>
      </c>
      <c r="AM148" s="3">
        <v>45732</v>
      </c>
      <c r="AN148" s="3">
        <v>45733</v>
      </c>
      <c r="AO148" s="3">
        <v>45733</v>
      </c>
      <c r="AP148" s="3">
        <v>45729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332</v>
      </c>
      <c r="C149" s="9" t="s">
        <v>132</v>
      </c>
      <c r="D149" s="13" t="s">
        <v>310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45734</v>
      </c>
      <c r="U149" s="11">
        <v>6000</v>
      </c>
      <c r="V149" s="10">
        <v>6000</v>
      </c>
      <c r="W149" s="10">
        <v>0</v>
      </c>
      <c r="X149" s="10">
        <v>6000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45734</v>
      </c>
      <c r="AK149" s="3">
        <v>0</v>
      </c>
      <c r="AL149" s="3">
        <v>45725</v>
      </c>
      <c r="AM149" s="3">
        <v>45732</v>
      </c>
      <c r="AN149" s="3">
        <v>45733</v>
      </c>
      <c r="AO149" s="3">
        <v>45733</v>
      </c>
      <c r="AP149" s="3">
        <v>45729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332</v>
      </c>
      <c r="C150" s="9" t="s">
        <v>132</v>
      </c>
      <c r="D150" s="13" t="s">
        <v>308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45734</v>
      </c>
      <c r="U150" s="11">
        <v>5000</v>
      </c>
      <c r="V150" s="10">
        <v>5135</v>
      </c>
      <c r="W150" s="10">
        <v>0</v>
      </c>
      <c r="X150" s="10">
        <v>5400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45734</v>
      </c>
      <c r="AK150" s="3">
        <v>0</v>
      </c>
      <c r="AL150" s="3">
        <v>45725</v>
      </c>
      <c r="AM150" s="3">
        <v>45732</v>
      </c>
      <c r="AN150" s="3">
        <v>45733</v>
      </c>
      <c r="AO150" s="3">
        <v>45733</v>
      </c>
      <c r="AP150" s="3">
        <v>45729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332</v>
      </c>
      <c r="C151" s="9" t="s">
        <v>132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45734</v>
      </c>
      <c r="U151" s="11">
        <v>5000</v>
      </c>
      <c r="V151" s="10">
        <v>4735</v>
      </c>
      <c r="W151" s="10">
        <v>265</v>
      </c>
      <c r="X151" s="10">
        <v>5200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45734</v>
      </c>
      <c r="AK151" s="3">
        <v>0</v>
      </c>
      <c r="AL151" s="3">
        <v>45725</v>
      </c>
      <c r="AM151" s="3">
        <v>45732</v>
      </c>
      <c r="AN151" s="3">
        <v>45733</v>
      </c>
      <c r="AO151" s="3">
        <v>45733</v>
      </c>
      <c r="AP151" s="3">
        <v>45729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45694</v>
      </c>
      <c r="B152" s="14" t="s">
        <v>400</v>
      </c>
      <c r="C152" s="9" t="s">
        <v>132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45734</v>
      </c>
      <c r="U152" s="11">
        <v>6000</v>
      </c>
      <c r="V152" s="10">
        <v>6000</v>
      </c>
      <c r="W152" s="10">
        <v>0</v>
      </c>
      <c r="X152" s="10">
        <v>6000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45734</v>
      </c>
      <c r="AK152" s="3">
        <v>0</v>
      </c>
      <c r="AL152" s="3">
        <v>45725</v>
      </c>
      <c r="AM152" s="3">
        <v>45732</v>
      </c>
      <c r="AN152" s="3">
        <v>45733</v>
      </c>
      <c r="AO152" s="3">
        <v>45733</v>
      </c>
      <c r="AP152" s="3">
        <v>45729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332</v>
      </c>
      <c r="C153" s="9" t="s">
        <v>132</v>
      </c>
      <c r="D153" s="13" t="s">
        <v>309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45735</v>
      </c>
      <c r="U153" s="11">
        <v>2500</v>
      </c>
      <c r="V153" s="10">
        <v>2463</v>
      </c>
      <c r="W153" s="10">
        <v>37</v>
      </c>
      <c r="X153" s="10">
        <v>2723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45735</v>
      </c>
      <c r="AK153" s="3">
        <v>0</v>
      </c>
      <c r="AL153" s="3">
        <v>45726</v>
      </c>
      <c r="AM153" s="3">
        <v>45733</v>
      </c>
      <c r="AN153" s="3">
        <v>45734</v>
      </c>
      <c r="AO153" s="3">
        <v>45734</v>
      </c>
      <c r="AP153" s="3">
        <v>45730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332</v>
      </c>
      <c r="C154" s="9" t="s">
        <v>132</v>
      </c>
      <c r="D154" s="13" t="s">
        <v>369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45735</v>
      </c>
      <c r="U154" s="11">
        <v>2500</v>
      </c>
      <c r="V154" s="10">
        <v>2309</v>
      </c>
      <c r="W154" s="10">
        <v>191</v>
      </c>
      <c r="X154" s="10">
        <v>2700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45735</v>
      </c>
      <c r="AK154" s="3">
        <v>0</v>
      </c>
      <c r="AL154" s="3">
        <v>45726</v>
      </c>
      <c r="AM154" s="3">
        <v>45733</v>
      </c>
      <c r="AN154" s="3">
        <v>45734</v>
      </c>
      <c r="AO154" s="3">
        <v>45734</v>
      </c>
      <c r="AP154" s="3">
        <v>45730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332</v>
      </c>
      <c r="C155" s="9" t="s">
        <v>132</v>
      </c>
      <c r="D155" s="13" t="s">
        <v>310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45736</v>
      </c>
      <c r="U155" s="11">
        <v>5000</v>
      </c>
      <c r="V155" s="10">
        <v>5000</v>
      </c>
      <c r="W155" s="10">
        <v>0</v>
      </c>
      <c r="X155" s="10">
        <v>5000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45736</v>
      </c>
      <c r="AK155" s="3">
        <v>0</v>
      </c>
      <c r="AL155" s="3">
        <v>45727</v>
      </c>
      <c r="AM155" s="3">
        <v>45734</v>
      </c>
      <c r="AN155" s="3">
        <v>45735</v>
      </c>
      <c r="AO155" s="3">
        <v>45735</v>
      </c>
      <c r="AP155" s="3">
        <v>45731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45674</v>
      </c>
      <c r="B156" s="14" t="s">
        <v>332</v>
      </c>
      <c r="C156" s="9" t="s">
        <v>132</v>
      </c>
      <c r="D156" s="13" t="s">
        <v>308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117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45736</v>
      </c>
      <c r="AK156" s="3">
        <v>0</v>
      </c>
      <c r="AL156" s="3">
        <v>45727</v>
      </c>
      <c r="AM156" s="3">
        <v>45734</v>
      </c>
      <c r="AN156" s="3">
        <v>45735</v>
      </c>
      <c r="AO156" s="3">
        <v>45735</v>
      </c>
      <c r="AP156" s="3">
        <v>45731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445.71285000000012</v>
      </c>
    </row>
    <row r="157" spans="1:56" ht="28.5" customHeight="1" x14ac:dyDescent="0.45">
      <c r="A157" s="3">
        <v>45694</v>
      </c>
      <c r="B157" s="14" t="s">
        <v>400</v>
      </c>
      <c r="C157" s="9" t="s">
        <v>132</v>
      </c>
      <c r="D157" s="13" t="s">
        <v>398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45736</v>
      </c>
      <c r="U157" s="11">
        <v>15000</v>
      </c>
      <c r="V157" s="10">
        <v>17060</v>
      </c>
      <c r="W157" s="10">
        <v>0</v>
      </c>
      <c r="X157" s="10">
        <v>17840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332</v>
      </c>
      <c r="C158" s="9" t="s">
        <v>132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45736</v>
      </c>
      <c r="U158" s="11">
        <v>2500</v>
      </c>
      <c r="V158" s="10">
        <v>2280</v>
      </c>
      <c r="W158" s="10">
        <v>220</v>
      </c>
      <c r="X158" s="10">
        <v>3606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45736</v>
      </c>
      <c r="AK158" s="3">
        <v>0</v>
      </c>
      <c r="AL158" s="3">
        <v>45727</v>
      </c>
      <c r="AM158" s="3">
        <v>45734</v>
      </c>
      <c r="AN158" s="3">
        <v>45735</v>
      </c>
      <c r="AO158" s="3">
        <v>45735</v>
      </c>
      <c r="AP158" s="3">
        <v>45731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332</v>
      </c>
      <c r="C159" s="9" t="s">
        <v>132</v>
      </c>
      <c r="D159" s="13" t="s">
        <v>368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5000</v>
      </c>
      <c r="V159" s="10">
        <v>4915</v>
      </c>
      <c r="W159" s="10">
        <v>85</v>
      </c>
      <c r="X159" s="10">
        <v>5300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400</v>
      </c>
      <c r="C160" s="9" t="s">
        <v>132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45737</v>
      </c>
      <c r="U160" s="11">
        <v>10000</v>
      </c>
      <c r="V160" s="10">
        <v>10000</v>
      </c>
      <c r="W160" s="10">
        <v>0</v>
      </c>
      <c r="X160" s="10">
        <v>6000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45737</v>
      </c>
      <c r="AK160" s="3">
        <v>0</v>
      </c>
      <c r="AL160" s="3">
        <v>45728</v>
      </c>
      <c r="AM160" s="3">
        <v>45735</v>
      </c>
      <c r="AN160" s="3">
        <v>45736</v>
      </c>
      <c r="AO160" s="3">
        <v>45736</v>
      </c>
      <c r="AP160" s="3">
        <v>45732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332</v>
      </c>
      <c r="C161" s="9" t="s">
        <v>132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45737</v>
      </c>
      <c r="U161" s="11">
        <v>2500</v>
      </c>
      <c r="V161" s="10">
        <v>2455</v>
      </c>
      <c r="W161" s="10">
        <v>45</v>
      </c>
      <c r="X161" s="10">
        <v>2697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45737</v>
      </c>
      <c r="AK161" s="3">
        <v>0</v>
      </c>
      <c r="AL161" s="3">
        <v>45728</v>
      </c>
      <c r="AM161" s="3">
        <v>45735</v>
      </c>
      <c r="AN161" s="3">
        <v>45736</v>
      </c>
      <c r="AO161" s="3">
        <v>45736</v>
      </c>
      <c r="AP161" s="3">
        <v>45732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45694</v>
      </c>
      <c r="B162" s="14" t="s">
        <v>400</v>
      </c>
      <c r="C162" s="9" t="s">
        <v>132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45740</v>
      </c>
      <c r="U162" s="11">
        <v>8100</v>
      </c>
      <c r="V162" s="10">
        <v>8100</v>
      </c>
      <c r="W162" s="10">
        <v>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332</v>
      </c>
      <c r="C163" s="9" t="s">
        <v>132</v>
      </c>
      <c r="D163" s="13" t="s">
        <v>372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45741</v>
      </c>
      <c r="U163" s="11">
        <v>5000</v>
      </c>
      <c r="V163" s="10">
        <v>4914</v>
      </c>
      <c r="W163" s="10">
        <v>86</v>
      </c>
      <c r="X163" s="10">
        <v>5400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332</v>
      </c>
      <c r="C164" s="9" t="s">
        <v>132</v>
      </c>
      <c r="D164" s="13" t="s">
        <v>310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45741</v>
      </c>
      <c r="U164" s="11">
        <v>4000</v>
      </c>
      <c r="V164" s="10">
        <v>3066</v>
      </c>
      <c r="W164" s="10">
        <v>934</v>
      </c>
      <c r="X164" s="10">
        <v>4000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332</v>
      </c>
      <c r="C165" s="9" t="s">
        <v>132</v>
      </c>
      <c r="D165" s="13" t="s">
        <v>371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332</v>
      </c>
      <c r="C166" s="9" t="s">
        <v>132</v>
      </c>
      <c r="D166" s="13" t="s">
        <v>370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45742</v>
      </c>
      <c r="U166" s="11">
        <v>2500</v>
      </c>
      <c r="V166" s="10">
        <v>2525</v>
      </c>
      <c r="W166" s="10">
        <v>0</v>
      </c>
      <c r="X166" s="10">
        <v>2750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45742</v>
      </c>
      <c r="AK166" s="3">
        <v>0</v>
      </c>
      <c r="AL166" s="3">
        <v>45733</v>
      </c>
      <c r="AM166" s="3">
        <v>45740</v>
      </c>
      <c r="AN166" s="3">
        <v>45741</v>
      </c>
      <c r="AO166" s="3">
        <v>45741</v>
      </c>
      <c r="AP166" s="3">
        <v>45737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332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38</v>
      </c>
      <c r="G168" s="9">
        <v>0</v>
      </c>
      <c r="H168" s="9">
        <v>0</v>
      </c>
      <c r="I168" s="9">
        <v>82</v>
      </c>
      <c r="J168" s="9" t="s">
        <v>78</v>
      </c>
      <c r="K168" s="9">
        <v>2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117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 t="s">
        <v>58</v>
      </c>
      <c r="AG168" s="1" t="s">
        <v>124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8.5" customHeight="1" x14ac:dyDescent="0.45">
      <c r="A169" s="3">
        <v>45705</v>
      </c>
      <c r="B169" s="14" t="s">
        <v>436</v>
      </c>
      <c r="C169" s="9" t="s">
        <v>152</v>
      </c>
      <c r="D169" s="13" t="s">
        <v>292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404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45736</v>
      </c>
      <c r="U169" s="11">
        <v>24475</v>
      </c>
      <c r="V169" s="10">
        <v>0</v>
      </c>
      <c r="W169" s="10">
        <v>24475</v>
      </c>
      <c r="X169" s="10">
        <v>0</v>
      </c>
      <c r="Y169" s="10">
        <v>25698.75</v>
      </c>
      <c r="Z169" s="9" t="s">
        <v>82</v>
      </c>
      <c r="AA169" s="8">
        <v>25643.681250000001</v>
      </c>
      <c r="AB169" s="8">
        <v>25643.681250000001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126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45692</v>
      </c>
      <c r="B170" s="14" t="s">
        <v>401</v>
      </c>
      <c r="C170" s="9" t="s">
        <v>86</v>
      </c>
      <c r="D170" s="13" t="s">
        <v>318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234</v>
      </c>
      <c r="T170" s="12">
        <v>45734</v>
      </c>
      <c r="U170" s="11">
        <v>5000</v>
      </c>
      <c r="V170" s="10">
        <v>0</v>
      </c>
      <c r="W170" s="10">
        <v>5000</v>
      </c>
      <c r="X170" s="10">
        <v>5250</v>
      </c>
      <c r="Y170" s="10">
        <v>0</v>
      </c>
      <c r="Z170" s="9" t="s">
        <v>82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317</v>
      </c>
      <c r="AG170" s="1" t="s">
        <v>123</v>
      </c>
      <c r="AH170" s="1" t="s">
        <v>74</v>
      </c>
      <c r="AI170" s="1">
        <v>2</v>
      </c>
      <c r="AJ170" s="3">
        <v>45734</v>
      </c>
      <c r="AK170" s="3">
        <v>0</v>
      </c>
      <c r="AL170" s="3">
        <v>45725</v>
      </c>
      <c r="AM170" s="3">
        <v>45732</v>
      </c>
      <c r="AN170" s="3">
        <v>45733</v>
      </c>
      <c r="AO170" s="3">
        <v>45733</v>
      </c>
      <c r="AP170" s="3">
        <v>45729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>
        <v>45727</v>
      </c>
      <c r="B171" s="14" t="s">
        <v>597</v>
      </c>
      <c r="C171" s="9" t="s">
        <v>86</v>
      </c>
      <c r="D171" s="13" t="s">
        <v>318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234</v>
      </c>
      <c r="T171" s="12">
        <v>45734</v>
      </c>
      <c r="U171" s="11">
        <v>7000</v>
      </c>
      <c r="V171" s="10">
        <v>0</v>
      </c>
      <c r="W171" s="10">
        <v>7000</v>
      </c>
      <c r="X171" s="10">
        <v>7350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317</v>
      </c>
      <c r="AG171" s="1" t="s">
        <v>123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45714</v>
      </c>
      <c r="B172" s="14" t="s">
        <v>469</v>
      </c>
      <c r="C172" s="9" t="s">
        <v>86</v>
      </c>
      <c r="D172" s="13" t="s">
        <v>410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234</v>
      </c>
      <c r="T172" s="12">
        <v>45740</v>
      </c>
      <c r="U172" s="11">
        <v>20000</v>
      </c>
      <c r="V172" s="10">
        <v>0</v>
      </c>
      <c r="W172" s="10">
        <v>20000</v>
      </c>
      <c r="X172" s="10">
        <v>15000</v>
      </c>
      <c r="Y172" s="10">
        <v>5250</v>
      </c>
      <c r="Z172" s="9" t="s">
        <v>82</v>
      </c>
      <c r="AA172" s="8">
        <v>5647.3725000000013</v>
      </c>
      <c r="AB172" s="8">
        <v>5647.3725000000013</v>
      </c>
      <c r="AC172" s="8">
        <v>0</v>
      </c>
      <c r="AD172" s="8">
        <v>0</v>
      </c>
      <c r="AE172" s="8">
        <v>0</v>
      </c>
      <c r="AF172" s="8" t="s">
        <v>439</v>
      </c>
      <c r="AG172" s="1" t="s">
        <v>123</v>
      </c>
      <c r="AH172" s="1" t="s">
        <v>74</v>
      </c>
      <c r="AI172" s="1">
        <v>2</v>
      </c>
      <c r="AJ172" s="3">
        <v>45740</v>
      </c>
      <c r="AK172" s="3">
        <v>0</v>
      </c>
      <c r="AL172" s="3">
        <v>45731</v>
      </c>
      <c r="AM172" s="3">
        <v>45738</v>
      </c>
      <c r="AN172" s="3">
        <v>45739</v>
      </c>
      <c r="AO172" s="3">
        <v>45739</v>
      </c>
      <c r="AP172" s="3">
        <v>45735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45">
      <c r="A173" s="3">
        <v>45714</v>
      </c>
      <c r="B173" s="14" t="s">
        <v>469</v>
      </c>
      <c r="C173" s="9" t="s">
        <v>86</v>
      </c>
      <c r="D173" s="13" t="s">
        <v>411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234</v>
      </c>
      <c r="T173" s="12">
        <v>45740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82</v>
      </c>
      <c r="AA173" s="8">
        <v>32270.700000000004</v>
      </c>
      <c r="AB173" s="8">
        <v>32270.700000000004</v>
      </c>
      <c r="AC173" s="8">
        <v>0</v>
      </c>
      <c r="AD173" s="8">
        <v>0</v>
      </c>
      <c r="AE173" s="8">
        <v>0</v>
      </c>
      <c r="AF173" s="8" t="s">
        <v>439</v>
      </c>
      <c r="AG173" s="1" t="s">
        <v>123</v>
      </c>
      <c r="AH173" s="1" t="s">
        <v>74</v>
      </c>
      <c r="AI173" s="1">
        <v>2</v>
      </c>
      <c r="AJ173" s="3">
        <v>45740</v>
      </c>
      <c r="AK173" s="3">
        <v>0</v>
      </c>
      <c r="AL173" s="3">
        <v>45731</v>
      </c>
      <c r="AM173" s="3">
        <v>45738</v>
      </c>
      <c r="AN173" s="3">
        <v>45739</v>
      </c>
      <c r="AO173" s="3">
        <v>45739</v>
      </c>
      <c r="AP173" s="3">
        <v>45735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45714</v>
      </c>
      <c r="B174" s="14" t="s">
        <v>470</v>
      </c>
      <c r="C174" s="9" t="s">
        <v>86</v>
      </c>
      <c r="D174" s="13" t="s">
        <v>354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234</v>
      </c>
      <c r="T174" s="12">
        <v>45740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 t="s">
        <v>439</v>
      </c>
      <c r="AG174" s="1" t="s">
        <v>123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45">
      <c r="A175" s="3">
        <v>45714</v>
      </c>
      <c r="B175" s="14" t="s">
        <v>471</v>
      </c>
      <c r="C175" s="9" t="s">
        <v>86</v>
      </c>
      <c r="D175" s="13" t="s">
        <v>472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234</v>
      </c>
      <c r="T175" s="12">
        <v>45740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3246</v>
      </c>
      <c r="AC175" s="8">
        <v>2132.4500000000007</v>
      </c>
      <c r="AD175" s="8">
        <v>0</v>
      </c>
      <c r="AE175" s="8">
        <v>0</v>
      </c>
      <c r="AF175" s="8" t="s">
        <v>439</v>
      </c>
      <c r="AG175" s="1" t="s">
        <v>123</v>
      </c>
      <c r="AH175" s="1" t="s">
        <v>74</v>
      </c>
      <c r="AI175" s="1">
        <v>2</v>
      </c>
      <c r="AJ175" s="3">
        <v>45740</v>
      </c>
      <c r="AK175" s="3">
        <v>0</v>
      </c>
      <c r="AL175" s="3">
        <v>45731</v>
      </c>
      <c r="AM175" s="3">
        <v>45738</v>
      </c>
      <c r="AN175" s="3">
        <v>45739</v>
      </c>
      <c r="AO175" s="3">
        <v>45739</v>
      </c>
      <c r="AP175" s="3">
        <v>45735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163.01395555555561</v>
      </c>
    </row>
    <row r="176" spans="1:56" ht="28.5" customHeight="1" x14ac:dyDescent="0.45">
      <c r="A176" s="3">
        <v>45723</v>
      </c>
      <c r="B176" s="14" t="s">
        <v>560</v>
      </c>
      <c r="C176" s="9" t="s">
        <v>86</v>
      </c>
      <c r="D176" s="13" t="s">
        <v>442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234</v>
      </c>
      <c r="T176" s="12">
        <v>45740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443</v>
      </c>
      <c r="AG176" s="1" t="s">
        <v>123</v>
      </c>
      <c r="AH176" s="1" t="s">
        <v>74</v>
      </c>
      <c r="AI176" s="1">
        <v>2</v>
      </c>
      <c r="AJ176" s="3">
        <v>45740</v>
      </c>
      <c r="AK176" s="3">
        <v>0</v>
      </c>
      <c r="AL176" s="3">
        <v>45731</v>
      </c>
      <c r="AM176" s="3">
        <v>45738</v>
      </c>
      <c r="AN176" s="3">
        <v>45739</v>
      </c>
      <c r="AO176" s="3">
        <v>45739</v>
      </c>
      <c r="AP176" s="3">
        <v>45735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45707</v>
      </c>
      <c r="B177" s="14" t="s">
        <v>449</v>
      </c>
      <c r="C177" s="9" t="s">
        <v>86</v>
      </c>
      <c r="D177" s="13" t="s">
        <v>440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334</v>
      </c>
      <c r="T177" s="12">
        <v>45741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301</v>
      </c>
      <c r="AG177" s="1" t="s">
        <v>123</v>
      </c>
      <c r="AH177" s="1" t="s">
        <v>74</v>
      </c>
      <c r="AI177" s="1">
        <v>2</v>
      </c>
      <c r="AJ177" s="3">
        <v>45741</v>
      </c>
      <c r="AK177" s="3">
        <v>0</v>
      </c>
      <c r="AL177" s="3">
        <v>45732</v>
      </c>
      <c r="AM177" s="3">
        <v>45739</v>
      </c>
      <c r="AN177" s="3">
        <v>45740</v>
      </c>
      <c r="AO177" s="3">
        <v>45740</v>
      </c>
      <c r="AP177" s="3">
        <v>45736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45707</v>
      </c>
      <c r="B178" s="14" t="s">
        <v>449</v>
      </c>
      <c r="C178" s="9" t="s">
        <v>86</v>
      </c>
      <c r="D178" s="13" t="s">
        <v>441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334</v>
      </c>
      <c r="T178" s="12">
        <v>45741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301</v>
      </c>
      <c r="AG178" s="1" t="s">
        <v>123</v>
      </c>
      <c r="AH178" s="1" t="s">
        <v>74</v>
      </c>
      <c r="AI178" s="1">
        <v>2</v>
      </c>
      <c r="AJ178" s="3">
        <v>45741</v>
      </c>
      <c r="AK178" s="3">
        <v>0</v>
      </c>
      <c r="AL178" s="3">
        <v>45732</v>
      </c>
      <c r="AM178" s="3">
        <v>45739</v>
      </c>
      <c r="AN178" s="3">
        <v>45740</v>
      </c>
      <c r="AO178" s="3">
        <v>45740</v>
      </c>
      <c r="AP178" s="3">
        <v>45736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45707</v>
      </c>
      <c r="B179" s="14" t="s">
        <v>449</v>
      </c>
      <c r="C179" s="9" t="s">
        <v>86</v>
      </c>
      <c r="D179" s="13" t="s">
        <v>384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334</v>
      </c>
      <c r="T179" s="12">
        <v>45741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301</v>
      </c>
      <c r="AG179" s="1" t="s">
        <v>123</v>
      </c>
      <c r="AH179" s="1" t="s">
        <v>74</v>
      </c>
      <c r="AI179" s="1">
        <v>2</v>
      </c>
      <c r="AJ179" s="3">
        <v>45741</v>
      </c>
      <c r="AK179" s="3">
        <v>0</v>
      </c>
      <c r="AL179" s="3">
        <v>45732</v>
      </c>
      <c r="AM179" s="3">
        <v>45739</v>
      </c>
      <c r="AN179" s="3">
        <v>45740</v>
      </c>
      <c r="AO179" s="3">
        <v>45740</v>
      </c>
      <c r="AP179" s="3">
        <v>45736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45731</v>
      </c>
      <c r="B180" s="14" t="s">
        <v>138</v>
      </c>
      <c r="C180" s="9" t="s">
        <v>86</v>
      </c>
      <c r="D180" s="13" t="s">
        <v>621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45741</v>
      </c>
      <c r="U180" s="11">
        <v>15000</v>
      </c>
      <c r="V180" s="10">
        <v>0</v>
      </c>
      <c r="W180" s="10">
        <v>15000</v>
      </c>
      <c r="X180" s="10">
        <v>0</v>
      </c>
      <c r="Y180" s="10">
        <v>15750</v>
      </c>
      <c r="Z180" s="9" t="s">
        <v>82</v>
      </c>
      <c r="AA180" s="8">
        <v>16135.350000000002</v>
      </c>
      <c r="AB180" s="8">
        <v>0</v>
      </c>
      <c r="AC180" s="8">
        <v>16135.350000000002</v>
      </c>
      <c r="AD180" s="8">
        <v>0</v>
      </c>
      <c r="AE180" s="8">
        <v>0</v>
      </c>
      <c r="AF180" s="8" t="s">
        <v>245</v>
      </c>
      <c r="AG180" s="1" t="s">
        <v>123</v>
      </c>
      <c r="AH180" s="1" t="s">
        <v>74</v>
      </c>
      <c r="AI180" s="1">
        <v>2</v>
      </c>
      <c r="AJ180" s="3">
        <v>45741</v>
      </c>
      <c r="AK180" s="3">
        <v>0</v>
      </c>
      <c r="AL180" s="3">
        <v>45732</v>
      </c>
      <c r="AM180" s="3">
        <v>45739</v>
      </c>
      <c r="AN180" s="3">
        <v>45740</v>
      </c>
      <c r="AO180" s="3">
        <v>45740</v>
      </c>
      <c r="AP180" s="3">
        <v>45736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1233.4578666666669</v>
      </c>
    </row>
    <row r="181" spans="1:56" ht="28.5" customHeight="1" x14ac:dyDescent="0.45">
      <c r="A181" s="3">
        <v>45731</v>
      </c>
      <c r="B181" s="14" t="s">
        <v>138</v>
      </c>
      <c r="C181" s="9" t="s">
        <v>86</v>
      </c>
      <c r="D181" s="13" t="s">
        <v>622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45741</v>
      </c>
      <c r="U181" s="11">
        <v>15000</v>
      </c>
      <c r="V181" s="10">
        <v>0</v>
      </c>
      <c r="W181" s="10">
        <v>15000</v>
      </c>
      <c r="X181" s="10">
        <v>0</v>
      </c>
      <c r="Y181" s="10">
        <v>15750</v>
      </c>
      <c r="Z181" s="9" t="s">
        <v>82</v>
      </c>
      <c r="AA181" s="8">
        <v>16135.350000000002</v>
      </c>
      <c r="AB181" s="8">
        <v>0</v>
      </c>
      <c r="AC181" s="8">
        <v>16135.350000000002</v>
      </c>
      <c r="AD181" s="8">
        <v>0</v>
      </c>
      <c r="AE181" s="8">
        <v>0</v>
      </c>
      <c r="AF181" s="8" t="s">
        <v>245</v>
      </c>
      <c r="AG181" s="1" t="s">
        <v>123</v>
      </c>
      <c r="AH181" s="1" t="s">
        <v>74</v>
      </c>
      <c r="AI181" s="1">
        <v>2</v>
      </c>
      <c r="AJ181" s="3">
        <v>45741</v>
      </c>
      <c r="AK181" s="3">
        <v>0</v>
      </c>
      <c r="AL181" s="3">
        <v>45732</v>
      </c>
      <c r="AM181" s="3">
        <v>45739</v>
      </c>
      <c r="AN181" s="3">
        <v>45740</v>
      </c>
      <c r="AO181" s="3">
        <v>45740</v>
      </c>
      <c r="AP181" s="3">
        <v>45736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1233.4578666666669</v>
      </c>
    </row>
    <row r="182" spans="1:56" ht="28.5" customHeight="1" x14ac:dyDescent="0.45">
      <c r="A182" s="3">
        <v>45731</v>
      </c>
      <c r="B182" s="14" t="s">
        <v>138</v>
      </c>
      <c r="C182" s="9" t="s">
        <v>86</v>
      </c>
      <c r="D182" s="13" t="s">
        <v>621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245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623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45792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245</v>
      </c>
      <c r="AG183" s="1" t="s">
        <v>123</v>
      </c>
      <c r="AH183" s="1" t="s">
        <v>74</v>
      </c>
      <c r="AI183" s="1">
        <v>2</v>
      </c>
      <c r="AJ183" s="3">
        <v>45792</v>
      </c>
      <c r="AK183" s="3">
        <v>0</v>
      </c>
      <c r="AL183" s="3">
        <v>45783</v>
      </c>
      <c r="AM183" s="3">
        <v>45790</v>
      </c>
      <c r="AN183" s="3">
        <v>45791</v>
      </c>
      <c r="AO183" s="3">
        <v>45791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624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45749</v>
      </c>
      <c r="U184" s="11">
        <v>15000</v>
      </c>
      <c r="V184" s="10">
        <v>0</v>
      </c>
      <c r="W184" s="10">
        <v>15000</v>
      </c>
      <c r="X184" s="10">
        <v>0</v>
      </c>
      <c r="Y184" s="10">
        <v>15750</v>
      </c>
      <c r="Z184" s="9" t="s">
        <v>82</v>
      </c>
      <c r="AA184" s="8">
        <v>16135.350000000002</v>
      </c>
      <c r="AB184" s="8">
        <v>0</v>
      </c>
      <c r="AC184" s="8">
        <v>16135.350000000002</v>
      </c>
      <c r="AD184" s="8">
        <v>0</v>
      </c>
      <c r="AE184" s="8">
        <v>0</v>
      </c>
      <c r="AF184" s="8" t="s">
        <v>245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1233.4578666666669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622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45772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245</v>
      </c>
      <c r="AG185" s="1" t="s">
        <v>123</v>
      </c>
      <c r="AH185" s="1" t="s">
        <v>74</v>
      </c>
      <c r="AI185" s="1">
        <v>2</v>
      </c>
      <c r="AJ185" s="3">
        <v>45772</v>
      </c>
      <c r="AK185" s="3">
        <v>0</v>
      </c>
      <c r="AL185" s="3">
        <v>45763</v>
      </c>
      <c r="AM185" s="3">
        <v>45770</v>
      </c>
      <c r="AN185" s="3">
        <v>45771</v>
      </c>
      <c r="AO185" s="3">
        <v>45771</v>
      </c>
      <c r="AP185" s="3">
        <v>45767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625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234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245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626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234</v>
      </c>
      <c r="T187" s="12">
        <v>45751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245</v>
      </c>
      <c r="AG187" s="1" t="s">
        <v>123</v>
      </c>
      <c r="AH187" s="1" t="s">
        <v>74</v>
      </c>
      <c r="AI187" s="1">
        <v>2</v>
      </c>
      <c r="AJ187" s="3">
        <v>45751</v>
      </c>
      <c r="AK187" s="3">
        <v>0</v>
      </c>
      <c r="AL187" s="3">
        <v>45742</v>
      </c>
      <c r="AM187" s="3">
        <v>45749</v>
      </c>
      <c r="AN187" s="3">
        <v>45750</v>
      </c>
      <c r="AO187" s="3">
        <v>45750</v>
      </c>
      <c r="AP187" s="3">
        <v>45746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626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234</v>
      </c>
      <c r="T188" s="12">
        <v>45779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245</v>
      </c>
      <c r="AG188" s="1" t="s">
        <v>123</v>
      </c>
      <c r="AH188" s="1" t="s">
        <v>74</v>
      </c>
      <c r="AI188" s="1">
        <v>2</v>
      </c>
      <c r="AJ188" s="3">
        <v>45779</v>
      </c>
      <c r="AK188" s="3">
        <v>0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627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234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245</v>
      </c>
      <c r="AG189" s="1" t="s">
        <v>123</v>
      </c>
      <c r="AH189" s="1" t="s">
        <v>74</v>
      </c>
      <c r="AI189" s="1">
        <v>2</v>
      </c>
      <c r="AJ189" s="3">
        <v>45780</v>
      </c>
      <c r="AK189" s="3">
        <v>0</v>
      </c>
      <c r="AL189" s="3">
        <v>45771</v>
      </c>
      <c r="AM189" s="3">
        <v>45778</v>
      </c>
      <c r="AN189" s="3">
        <v>45779</v>
      </c>
      <c r="AO189" s="3">
        <v>45779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45749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245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45749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245</v>
      </c>
      <c r="AG191" s="1" t="s">
        <v>123</v>
      </c>
      <c r="AH191" s="1" t="s">
        <v>74</v>
      </c>
      <c r="AI191" s="1">
        <v>2</v>
      </c>
      <c r="AJ191" s="3">
        <v>45749</v>
      </c>
      <c r="AK191" s="3">
        <v>0</v>
      </c>
      <c r="AL191" s="3">
        <v>45740</v>
      </c>
      <c r="AM191" s="3">
        <v>45747</v>
      </c>
      <c r="AN191" s="3">
        <v>45748</v>
      </c>
      <c r="AO191" s="3">
        <v>45748</v>
      </c>
      <c r="AP191" s="3">
        <v>45744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138</v>
      </c>
      <c r="C192" s="9" t="s">
        <v>86</v>
      </c>
      <c r="D192" s="13" t="s">
        <v>629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45771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245</v>
      </c>
      <c r="AG192" s="1" t="s">
        <v>123</v>
      </c>
      <c r="AH192" s="1" t="s">
        <v>74</v>
      </c>
      <c r="AI192" s="1">
        <v>2</v>
      </c>
      <c r="AJ192" s="3">
        <v>45771</v>
      </c>
      <c r="AK192" s="3">
        <v>0</v>
      </c>
      <c r="AL192" s="3">
        <v>45762</v>
      </c>
      <c r="AM192" s="3">
        <v>45769</v>
      </c>
      <c r="AN192" s="3">
        <v>45770</v>
      </c>
      <c r="AO192" s="3">
        <v>45770</v>
      </c>
      <c r="AP192" s="3">
        <v>45766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630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45749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245</v>
      </c>
      <c r="AG193" s="1" t="s">
        <v>123</v>
      </c>
      <c r="AH193" s="1" t="s">
        <v>74</v>
      </c>
      <c r="AI193" s="1">
        <v>2</v>
      </c>
      <c r="AJ193" s="3">
        <v>45749</v>
      </c>
      <c r="AK193" s="3">
        <v>0</v>
      </c>
      <c r="AL193" s="3">
        <v>45740</v>
      </c>
      <c r="AM193" s="3">
        <v>45747</v>
      </c>
      <c r="AN193" s="3">
        <v>45748</v>
      </c>
      <c r="AO193" s="3">
        <v>45748</v>
      </c>
      <c r="AP193" s="3">
        <v>45744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631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245</v>
      </c>
      <c r="AG194" s="1" t="s">
        <v>123</v>
      </c>
      <c r="AH194" s="1" t="s">
        <v>74</v>
      </c>
      <c r="AI194" s="1">
        <v>2</v>
      </c>
      <c r="AJ194" s="3">
        <v>45757</v>
      </c>
      <c r="AK194" s="3">
        <v>0</v>
      </c>
      <c r="AL194" s="3">
        <v>45748</v>
      </c>
      <c r="AM194" s="3">
        <v>45755</v>
      </c>
      <c r="AN194" s="3">
        <v>45756</v>
      </c>
      <c r="AO194" s="3">
        <v>45756</v>
      </c>
      <c r="AP194" s="3">
        <v>45752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632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45751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245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1233.4578666666669</v>
      </c>
    </row>
    <row r="196" spans="1:56" ht="28.5" customHeight="1" x14ac:dyDescent="0.45">
      <c r="A196" s="3">
        <v>45731</v>
      </c>
      <c r="B196" s="14" t="s">
        <v>138</v>
      </c>
      <c r="C196" s="9" t="s">
        <v>86</v>
      </c>
      <c r="D196" s="13" t="s">
        <v>632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245</v>
      </c>
      <c r="AG196" s="1" t="s">
        <v>124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138</v>
      </c>
      <c r="C197" s="9" t="s">
        <v>86</v>
      </c>
      <c r="D197" s="13" t="s">
        <v>633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45785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245</v>
      </c>
      <c r="AG197" s="1" t="s">
        <v>123</v>
      </c>
      <c r="AH197" s="1" t="s">
        <v>74</v>
      </c>
      <c r="AI197" s="1">
        <v>2</v>
      </c>
      <c r="AJ197" s="3">
        <v>45785</v>
      </c>
      <c r="AK197" s="3">
        <v>0</v>
      </c>
      <c r="AL197" s="3">
        <v>45776</v>
      </c>
      <c r="AM197" s="3">
        <v>45783</v>
      </c>
      <c r="AN197" s="3">
        <v>45784</v>
      </c>
      <c r="AO197" s="3">
        <v>45784</v>
      </c>
      <c r="AP197" s="3">
        <v>45780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45731</v>
      </c>
      <c r="B198" s="14" t="s">
        <v>138</v>
      </c>
      <c r="C198" s="9" t="s">
        <v>86</v>
      </c>
      <c r="D198" s="13" t="s">
        <v>634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45751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245</v>
      </c>
      <c r="AG198" s="1" t="s">
        <v>123</v>
      </c>
      <c r="AH198" s="1" t="s">
        <v>74</v>
      </c>
      <c r="AI198" s="1">
        <v>2</v>
      </c>
      <c r="AJ198" s="3">
        <v>45751</v>
      </c>
      <c r="AK198" s="3">
        <v>0</v>
      </c>
      <c r="AL198" s="3">
        <v>45742</v>
      </c>
      <c r="AM198" s="3">
        <v>45749</v>
      </c>
      <c r="AN198" s="3">
        <v>45750</v>
      </c>
      <c r="AO198" s="3">
        <v>45750</v>
      </c>
      <c r="AP198" s="3">
        <v>45746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45721</v>
      </c>
      <c r="B199" s="14" t="s">
        <v>520</v>
      </c>
      <c r="C199" s="9" t="s">
        <v>73</v>
      </c>
      <c r="D199" s="13" t="s">
        <v>233</v>
      </c>
      <c r="E199" s="9">
        <v>20</v>
      </c>
      <c r="F199" s="9">
        <v>32</v>
      </c>
      <c r="G199" s="9" t="s">
        <v>60</v>
      </c>
      <c r="H199" s="9">
        <v>0</v>
      </c>
      <c r="I199" s="9">
        <v>72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157</v>
      </c>
      <c r="T199" s="12">
        <v>45743</v>
      </c>
      <c r="U199" s="11">
        <v>10000</v>
      </c>
      <c r="V199" s="10">
        <v>0</v>
      </c>
      <c r="W199" s="10">
        <v>10000</v>
      </c>
      <c r="X199" s="10">
        <v>10509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45743</v>
      </c>
      <c r="AK199" s="3">
        <v>0</v>
      </c>
      <c r="AL199" s="3">
        <v>45734</v>
      </c>
      <c r="AM199" s="3">
        <v>45741</v>
      </c>
      <c r="AN199" s="3">
        <v>45742</v>
      </c>
      <c r="AO199" s="3">
        <v>45742</v>
      </c>
      <c r="AP199" s="3">
        <v>45738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45">
      <c r="A200" s="3">
        <v>45714</v>
      </c>
      <c r="B200" s="14" t="s">
        <v>468</v>
      </c>
      <c r="C200" s="9" t="s">
        <v>86</v>
      </c>
      <c r="D200" s="13" t="s">
        <v>386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334</v>
      </c>
      <c r="T200" s="12">
        <v>45743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82</v>
      </c>
      <c r="AA200" s="8">
        <v>53784.500000000007</v>
      </c>
      <c r="AB200" s="8">
        <v>0</v>
      </c>
      <c r="AC200" s="8">
        <v>53784.500000000007</v>
      </c>
      <c r="AD200" s="8">
        <v>0</v>
      </c>
      <c r="AE200" s="8">
        <v>0</v>
      </c>
      <c r="AF200" s="8" t="s">
        <v>439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4111.5262222222227</v>
      </c>
    </row>
    <row r="201" spans="1:56" ht="28.5" customHeight="1" x14ac:dyDescent="0.45">
      <c r="A201" s="3">
        <v>45721</v>
      </c>
      <c r="B201" s="14" t="s">
        <v>529</v>
      </c>
      <c r="C201" s="9" t="s">
        <v>152</v>
      </c>
      <c r="D201" s="13" t="s">
        <v>296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>
        <v>45743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82</v>
      </c>
      <c r="AA201" s="8">
        <v>10477.5</v>
      </c>
      <c r="AB201" s="8">
        <v>0</v>
      </c>
      <c r="AC201" s="8">
        <v>10477.5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800.9466666666666</v>
      </c>
    </row>
    <row r="202" spans="1:56" ht="28.5" customHeight="1" x14ac:dyDescent="0.45">
      <c r="A202" s="3">
        <v>45724</v>
      </c>
      <c r="B202" s="14" t="s">
        <v>598</v>
      </c>
      <c r="C202" s="9" t="s">
        <v>86</v>
      </c>
      <c r="D202" s="13" t="s">
        <v>327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45744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443</v>
      </c>
      <c r="AG202" s="1" t="s">
        <v>123</v>
      </c>
      <c r="AH202" s="1" t="s">
        <v>74</v>
      </c>
      <c r="AI202" s="1">
        <v>2</v>
      </c>
      <c r="AJ202" s="3">
        <v>45744</v>
      </c>
      <c r="AK202" s="3">
        <v>0</v>
      </c>
      <c r="AL202" s="3">
        <v>45735</v>
      </c>
      <c r="AM202" s="3">
        <v>45742</v>
      </c>
      <c r="AN202" s="3">
        <v>45743</v>
      </c>
      <c r="AO202" s="3">
        <v>45743</v>
      </c>
      <c r="AP202" s="3">
        <v>45739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1644.610488888889</v>
      </c>
    </row>
    <row r="203" spans="1:56" ht="28.5" customHeight="1" x14ac:dyDescent="0.45">
      <c r="A203" s="3">
        <v>45720</v>
      </c>
      <c r="B203" s="14" t="s">
        <v>515</v>
      </c>
      <c r="C203" s="9" t="s">
        <v>86</v>
      </c>
      <c r="D203" s="13" t="s">
        <v>410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439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530</v>
      </c>
      <c r="C204" s="9" t="s">
        <v>152</v>
      </c>
      <c r="D204" s="13" t="s">
        <v>292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531</v>
      </c>
      <c r="C205" s="9" t="s">
        <v>152</v>
      </c>
      <c r="D205" s="13" t="s">
        <v>500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10503</v>
      </c>
      <c r="V205" s="10">
        <v>0</v>
      </c>
      <c r="W205" s="10">
        <v>10503</v>
      </c>
      <c r="X205" s="10">
        <v>0</v>
      </c>
      <c r="Y205" s="10">
        <v>11028.15</v>
      </c>
      <c r="Z205" s="9" t="s">
        <v>82</v>
      </c>
      <c r="AA205" s="8">
        <v>11004.518250000001</v>
      </c>
      <c r="AB205" s="8">
        <v>0</v>
      </c>
      <c r="AC205" s="8">
        <v>11004.518250000001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841.23428400000012</v>
      </c>
    </row>
    <row r="206" spans="1:56" ht="28.5" customHeight="1" x14ac:dyDescent="0.45">
      <c r="A206" s="3">
        <v>45724</v>
      </c>
      <c r="B206" s="14" t="s">
        <v>599</v>
      </c>
      <c r="C206" s="9" t="s">
        <v>86</v>
      </c>
      <c r="D206" s="13" t="s">
        <v>535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234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443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599</v>
      </c>
      <c r="C207" s="9" t="s">
        <v>86</v>
      </c>
      <c r="D207" s="13" t="s">
        <v>536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234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443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45724</v>
      </c>
      <c r="B208" s="14" t="s">
        <v>600</v>
      </c>
      <c r="C208" s="9" t="s">
        <v>86</v>
      </c>
      <c r="D208" s="13" t="s">
        <v>537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234</v>
      </c>
      <c r="T208" s="12">
        <v>45747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443</v>
      </c>
      <c r="AG208" s="1" t="s">
        <v>123</v>
      </c>
      <c r="AH208" s="1" t="s">
        <v>74</v>
      </c>
      <c r="AI208" s="1">
        <v>2</v>
      </c>
      <c r="AJ208" s="3">
        <v>45747</v>
      </c>
      <c r="AK208" s="3">
        <v>0</v>
      </c>
      <c r="AL208" s="3">
        <v>45738</v>
      </c>
      <c r="AM208" s="3">
        <v>45745</v>
      </c>
      <c r="AN208" s="3">
        <v>45746</v>
      </c>
      <c r="AO208" s="3">
        <v>45746</v>
      </c>
      <c r="AP208" s="3">
        <v>45742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1644.610488888889</v>
      </c>
    </row>
    <row r="209" spans="1:56" ht="28.5" customHeight="1" x14ac:dyDescent="0.45">
      <c r="A209" s="3">
        <v>45724</v>
      </c>
      <c r="B209" s="14" t="s">
        <v>600</v>
      </c>
      <c r="C209" s="9" t="s">
        <v>86</v>
      </c>
      <c r="D209" s="13" t="s">
        <v>271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45747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443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45724</v>
      </c>
      <c r="B210" s="14" t="s">
        <v>600</v>
      </c>
      <c r="C210" s="9" t="s">
        <v>86</v>
      </c>
      <c r="D210" s="13" t="s">
        <v>538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45747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443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601</v>
      </c>
      <c r="C211" s="9" t="s">
        <v>86</v>
      </c>
      <c r="D211" s="13" t="s">
        <v>270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45747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443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1644.610488888889</v>
      </c>
    </row>
    <row r="212" spans="1:56" ht="28.5" customHeight="1" x14ac:dyDescent="0.45">
      <c r="A212" s="3">
        <v>45722</v>
      </c>
      <c r="B212" s="14" t="s">
        <v>539</v>
      </c>
      <c r="C212" s="9" t="s">
        <v>86</v>
      </c>
      <c r="D212" s="13" t="s">
        <v>326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45747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443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45723</v>
      </c>
      <c r="B213" s="14" t="s">
        <v>561</v>
      </c>
      <c r="C213" s="9" t="s">
        <v>86</v>
      </c>
      <c r="D213" s="13" t="s">
        <v>442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234</v>
      </c>
      <c r="T213" s="12">
        <v>45747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443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3289.220977777778</v>
      </c>
    </row>
    <row r="214" spans="1:56" ht="28.5" customHeight="1" x14ac:dyDescent="0.45">
      <c r="A214" s="3">
        <v>45724</v>
      </c>
      <c r="B214" s="14" t="s">
        <v>602</v>
      </c>
      <c r="C214" s="9" t="s">
        <v>86</v>
      </c>
      <c r="D214" s="13" t="s">
        <v>333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334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301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529</v>
      </c>
      <c r="C215" s="9" t="s">
        <v>152</v>
      </c>
      <c r="D215" s="13" t="s">
        <v>296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530</v>
      </c>
      <c r="C216" s="9" t="s">
        <v>152</v>
      </c>
      <c r="D216" s="13" t="s">
        <v>292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531</v>
      </c>
      <c r="C217" s="9" t="s">
        <v>152</v>
      </c>
      <c r="D217" s="13" t="s">
        <v>500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45744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10477.5</v>
      </c>
      <c r="AB217" s="8">
        <v>0</v>
      </c>
      <c r="AC217" s="8">
        <v>10477.5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45744</v>
      </c>
      <c r="AK217" s="3">
        <v>0</v>
      </c>
      <c r="AL217" s="3">
        <v>45735</v>
      </c>
      <c r="AM217" s="3">
        <v>45742</v>
      </c>
      <c r="AN217" s="3">
        <v>45743</v>
      </c>
      <c r="AO217" s="3">
        <v>45743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800.9466666666666</v>
      </c>
    </row>
    <row r="218" spans="1:56" ht="28.5" customHeight="1" x14ac:dyDescent="0.45">
      <c r="A218" s="3">
        <v>45724</v>
      </c>
      <c r="B218" s="14" t="s">
        <v>602</v>
      </c>
      <c r="C218" s="9" t="s">
        <v>86</v>
      </c>
      <c r="D218" s="13" t="s">
        <v>536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334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301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540</v>
      </c>
      <c r="C219" s="9" t="s">
        <v>86</v>
      </c>
      <c r="D219" s="13" t="s">
        <v>326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234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443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603</v>
      </c>
      <c r="C220" s="9" t="s">
        <v>86</v>
      </c>
      <c r="D220" s="13" t="s">
        <v>472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234</v>
      </c>
      <c r="T220" s="12">
        <v>45751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443</v>
      </c>
      <c r="AG220" s="1" t="s">
        <v>123</v>
      </c>
      <c r="AH220" s="1" t="s">
        <v>74</v>
      </c>
      <c r="AI220" s="1">
        <v>2</v>
      </c>
      <c r="AJ220" s="3">
        <v>45751</v>
      </c>
      <c r="AK220" s="3">
        <v>0</v>
      </c>
      <c r="AL220" s="3">
        <v>45742</v>
      </c>
      <c r="AM220" s="3">
        <v>45749</v>
      </c>
      <c r="AN220" s="3">
        <v>45750</v>
      </c>
      <c r="AO220" s="3">
        <v>45750</v>
      </c>
      <c r="AP220" s="3">
        <v>45746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822.3052444444445</v>
      </c>
    </row>
    <row r="221" spans="1:56" ht="28.5" customHeight="1" x14ac:dyDescent="0.45">
      <c r="A221" s="3">
        <v>45724</v>
      </c>
      <c r="B221" s="14" t="s">
        <v>603</v>
      </c>
      <c r="C221" s="9" t="s">
        <v>86</v>
      </c>
      <c r="D221" s="13" t="s">
        <v>541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234</v>
      </c>
      <c r="T221" s="12">
        <v>45751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443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45721</v>
      </c>
      <c r="B222" s="14" t="s">
        <v>529</v>
      </c>
      <c r="C222" s="9" t="s">
        <v>152</v>
      </c>
      <c r="D222" s="13" t="s">
        <v>296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112</v>
      </c>
      <c r="T222" s="12">
        <v>45752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123</v>
      </c>
      <c r="AH222" s="1" t="s">
        <v>74</v>
      </c>
      <c r="AI222" s="1">
        <v>2</v>
      </c>
      <c r="AJ222" s="3">
        <v>45752</v>
      </c>
      <c r="AK222" s="3">
        <v>0</v>
      </c>
      <c r="AL222" s="3">
        <v>45743</v>
      </c>
      <c r="AM222" s="3">
        <v>45750</v>
      </c>
      <c r="AN222" s="3">
        <v>45751</v>
      </c>
      <c r="AO222" s="3">
        <v>45751</v>
      </c>
      <c r="AP222" s="3">
        <v>45747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800.9466666666666</v>
      </c>
    </row>
    <row r="223" spans="1:56" ht="28.5" customHeight="1" x14ac:dyDescent="0.45">
      <c r="A223" s="3">
        <v>45721</v>
      </c>
      <c r="B223" s="14" t="s">
        <v>530</v>
      </c>
      <c r="C223" s="9" t="s">
        <v>152</v>
      </c>
      <c r="D223" s="13" t="s">
        <v>292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20955</v>
      </c>
      <c r="AB223" s="8">
        <v>0</v>
      </c>
      <c r="AC223" s="8">
        <v>20955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1601.8933333333332</v>
      </c>
    </row>
    <row r="224" spans="1:56" ht="28.5" customHeight="1" x14ac:dyDescent="0.45">
      <c r="A224" s="3">
        <v>45722</v>
      </c>
      <c r="B224" s="14" t="s">
        <v>542</v>
      </c>
      <c r="C224" s="9" t="s">
        <v>86</v>
      </c>
      <c r="D224" s="13" t="s">
        <v>521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234</v>
      </c>
      <c r="T224" s="12">
        <v>45754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443</v>
      </c>
      <c r="AG224" s="1" t="s">
        <v>123</v>
      </c>
      <c r="AH224" s="1" t="s">
        <v>74</v>
      </c>
      <c r="AI224" s="1">
        <v>2</v>
      </c>
      <c r="AJ224" s="3">
        <v>45754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45749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1644.610488888889</v>
      </c>
    </row>
    <row r="225" spans="1:56" ht="28.5" customHeight="1" x14ac:dyDescent="0.45">
      <c r="A225" s="3">
        <v>45724</v>
      </c>
      <c r="B225" s="14" t="s">
        <v>604</v>
      </c>
      <c r="C225" s="9" t="s">
        <v>86</v>
      </c>
      <c r="D225" s="13" t="s">
        <v>333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334</v>
      </c>
      <c r="T225" s="12">
        <v>45755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301</v>
      </c>
      <c r="AG225" s="1" t="s">
        <v>123</v>
      </c>
      <c r="AH225" s="1" t="s">
        <v>74</v>
      </c>
      <c r="AI225" s="1">
        <v>2</v>
      </c>
      <c r="AJ225" s="3">
        <v>45755</v>
      </c>
      <c r="AK225" s="3">
        <v>0</v>
      </c>
      <c r="AL225" s="3">
        <v>45746</v>
      </c>
      <c r="AM225" s="3">
        <v>45753</v>
      </c>
      <c r="AN225" s="3">
        <v>45754</v>
      </c>
      <c r="AO225" s="3">
        <v>45754</v>
      </c>
      <c r="AP225" s="3">
        <v>45750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604</v>
      </c>
      <c r="C226" s="9" t="s">
        <v>86</v>
      </c>
      <c r="D226" s="13" t="s">
        <v>411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334</v>
      </c>
      <c r="T226" s="12">
        <v>45756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301</v>
      </c>
      <c r="AG226" s="1" t="s">
        <v>123</v>
      </c>
      <c r="AH226" s="1" t="s">
        <v>74</v>
      </c>
      <c r="AI226" s="1">
        <v>2</v>
      </c>
      <c r="AJ226" s="3">
        <v>45756</v>
      </c>
      <c r="AK226" s="3">
        <v>0</v>
      </c>
      <c r="AL226" s="3">
        <v>45747</v>
      </c>
      <c r="AM226" s="3">
        <v>45754</v>
      </c>
      <c r="AN226" s="3">
        <v>45755</v>
      </c>
      <c r="AO226" s="3">
        <v>45755</v>
      </c>
      <c r="AP226" s="3">
        <v>45751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822.3052444444445</v>
      </c>
    </row>
    <row r="227" spans="1:56" ht="28.5" customHeight="1" x14ac:dyDescent="0.45">
      <c r="A227" s="3">
        <v>45724</v>
      </c>
      <c r="B227" s="14" t="s">
        <v>605</v>
      </c>
      <c r="C227" s="9" t="s">
        <v>86</v>
      </c>
      <c r="D227" s="13" t="s">
        <v>536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234</v>
      </c>
      <c r="T227" s="12">
        <v>45757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82</v>
      </c>
      <c r="AA227" s="8">
        <v>32270.700000000004</v>
      </c>
      <c r="AB227" s="8">
        <v>0</v>
      </c>
      <c r="AC227" s="8">
        <v>32270.700000000004</v>
      </c>
      <c r="AD227" s="8">
        <v>0</v>
      </c>
      <c r="AE227" s="8">
        <v>0</v>
      </c>
      <c r="AF227" s="8" t="s">
        <v>443</v>
      </c>
      <c r="AG227" s="1" t="s">
        <v>123</v>
      </c>
      <c r="AH227" s="1" t="s">
        <v>74</v>
      </c>
      <c r="AI227" s="1">
        <v>2</v>
      </c>
      <c r="AJ227" s="3">
        <v>45757</v>
      </c>
      <c r="AK227" s="3">
        <v>0</v>
      </c>
      <c r="AL227" s="3">
        <v>45748</v>
      </c>
      <c r="AM227" s="3">
        <v>45755</v>
      </c>
      <c r="AN227" s="3">
        <v>45756</v>
      </c>
      <c r="AO227" s="3">
        <v>45756</v>
      </c>
      <c r="AP227" s="3">
        <v>45752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2466.9157333333337</v>
      </c>
    </row>
    <row r="228" spans="1:56" ht="28.5" customHeight="1" x14ac:dyDescent="0.45">
      <c r="A228" s="3">
        <v>45722</v>
      </c>
      <c r="B228" s="14" t="s">
        <v>543</v>
      </c>
      <c r="C228" s="9" t="s">
        <v>86</v>
      </c>
      <c r="D228" s="13" t="s">
        <v>326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443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45723</v>
      </c>
      <c r="B229" s="14" t="s">
        <v>562</v>
      </c>
      <c r="C229" s="9" t="s">
        <v>86</v>
      </c>
      <c r="D229" s="13" t="s">
        <v>442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234</v>
      </c>
      <c r="T229" s="12">
        <v>45757</v>
      </c>
      <c r="U229" s="11">
        <v>40000</v>
      </c>
      <c r="V229" s="10">
        <v>0</v>
      </c>
      <c r="W229" s="10">
        <v>40000</v>
      </c>
      <c r="X229" s="10">
        <v>0</v>
      </c>
      <c r="Y229" s="10">
        <v>42000</v>
      </c>
      <c r="Z229" s="9" t="s">
        <v>82</v>
      </c>
      <c r="AA229" s="8">
        <v>43027.600000000006</v>
      </c>
      <c r="AB229" s="8">
        <v>0</v>
      </c>
      <c r="AC229" s="8">
        <v>43027.600000000006</v>
      </c>
      <c r="AD229" s="8">
        <v>0</v>
      </c>
      <c r="AE229" s="8">
        <v>0</v>
      </c>
      <c r="AF229" s="8" t="s">
        <v>443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3289.220977777778</v>
      </c>
    </row>
    <row r="230" spans="1:56" ht="28.5" customHeight="1" x14ac:dyDescent="0.45">
      <c r="A230" s="3">
        <v>45724</v>
      </c>
      <c r="B230" s="14" t="s">
        <v>606</v>
      </c>
      <c r="C230" s="9" t="s">
        <v>86</v>
      </c>
      <c r="D230" s="13" t="s">
        <v>333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334</v>
      </c>
      <c r="T230" s="12">
        <v>45765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301</v>
      </c>
      <c r="AG230" s="1" t="s">
        <v>123</v>
      </c>
      <c r="AH230" s="1" t="s">
        <v>74</v>
      </c>
      <c r="AI230" s="1">
        <v>2</v>
      </c>
      <c r="AJ230" s="3">
        <v>45765</v>
      </c>
      <c r="AK230" s="3">
        <v>0</v>
      </c>
      <c r="AL230" s="3">
        <v>45756</v>
      </c>
      <c r="AM230" s="3">
        <v>45763</v>
      </c>
      <c r="AN230" s="3">
        <v>45764</v>
      </c>
      <c r="AO230" s="3">
        <v>45764</v>
      </c>
      <c r="AP230" s="3">
        <v>45760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45728</v>
      </c>
      <c r="B231" s="14" t="s">
        <v>607</v>
      </c>
      <c r="C231" s="9" t="s">
        <v>86</v>
      </c>
      <c r="D231" s="13" t="s">
        <v>608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234</v>
      </c>
      <c r="T231" s="12">
        <v>45770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245</v>
      </c>
      <c r="AG231" s="1" t="s">
        <v>123</v>
      </c>
      <c r="AH231" s="1" t="s">
        <v>74</v>
      </c>
      <c r="AI231" s="1">
        <v>2</v>
      </c>
      <c r="AJ231" s="3">
        <v>45770</v>
      </c>
      <c r="AK231" s="3">
        <v>0</v>
      </c>
      <c r="AL231" s="3">
        <v>45761</v>
      </c>
      <c r="AM231" s="3">
        <v>45768</v>
      </c>
      <c r="AN231" s="3">
        <v>45769</v>
      </c>
      <c r="AO231" s="3">
        <v>45769</v>
      </c>
      <c r="AP231" s="3">
        <v>45765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45728</v>
      </c>
      <c r="B232" s="14" t="s">
        <v>609</v>
      </c>
      <c r="C232" s="9" t="s">
        <v>86</v>
      </c>
      <c r="D232" s="13" t="s">
        <v>610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234</v>
      </c>
      <c r="T232" s="12">
        <v>45793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245</v>
      </c>
      <c r="AG232" s="1" t="s">
        <v>123</v>
      </c>
      <c r="AH232" s="1" t="s">
        <v>74</v>
      </c>
      <c r="AI232" s="1">
        <v>2</v>
      </c>
      <c r="AJ232" s="3">
        <v>45793</v>
      </c>
      <c r="AK232" s="3">
        <v>0</v>
      </c>
      <c r="AL232" s="3">
        <v>45784</v>
      </c>
      <c r="AM232" s="3">
        <v>45791</v>
      </c>
      <c r="AN232" s="3">
        <v>45792</v>
      </c>
      <c r="AO232" s="3">
        <v>45792</v>
      </c>
      <c r="AP232" s="3">
        <v>45788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411.15262222222225</v>
      </c>
    </row>
    <row r="233" spans="1:56" ht="28.5" customHeight="1" x14ac:dyDescent="0.45">
      <c r="A233" s="3">
        <v>45728</v>
      </c>
      <c r="B233" s="14" t="s">
        <v>609</v>
      </c>
      <c r="C233" s="9" t="s">
        <v>86</v>
      </c>
      <c r="D233" s="13" t="s">
        <v>252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234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245</v>
      </c>
      <c r="AG233" s="1" t="s">
        <v>61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45724</v>
      </c>
      <c r="B234" s="14" t="s">
        <v>611</v>
      </c>
      <c r="C234" s="9" t="s">
        <v>86</v>
      </c>
      <c r="D234" s="13" t="s">
        <v>333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334</v>
      </c>
      <c r="T234" s="12">
        <v>45771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301</v>
      </c>
      <c r="AG234" s="1" t="s">
        <v>61</v>
      </c>
      <c r="AH234" s="1" t="s">
        <v>74</v>
      </c>
      <c r="AI234" s="1">
        <v>2</v>
      </c>
      <c r="AJ234" s="3">
        <v>45771</v>
      </c>
      <c r="AK234" s="3">
        <v>0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822.3052444444445</v>
      </c>
    </row>
    <row r="235" spans="1:56" ht="28.5" customHeight="1" x14ac:dyDescent="0.45">
      <c r="A235" s="3">
        <v>45724</v>
      </c>
      <c r="B235" s="14" t="s">
        <v>611</v>
      </c>
      <c r="C235" s="9" t="s">
        <v>86</v>
      </c>
      <c r="D235" s="13" t="s">
        <v>536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334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301</v>
      </c>
      <c r="AG235" s="1" t="s">
        <v>122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 t="s">
        <v>146</v>
      </c>
      <c r="B236" s="14" t="s">
        <v>146</v>
      </c>
      <c r="C236" s="9" t="s">
        <v>86</v>
      </c>
      <c r="D236" s="13" t="s">
        <v>61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234</v>
      </c>
      <c r="T236" s="12">
        <v>45777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82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74</v>
      </c>
      <c r="AI236" s="1">
        <v>2</v>
      </c>
      <c r="AJ236" s="3">
        <v>45777</v>
      </c>
      <c r="AK236" s="3">
        <v>0</v>
      </c>
      <c r="AL236" s="3">
        <v>45768</v>
      </c>
      <c r="AM236" s="3">
        <v>45775</v>
      </c>
      <c r="AN236" s="3">
        <v>45776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8223.0524444444454</v>
      </c>
    </row>
    <row r="237" spans="1:56" ht="28.5" customHeight="1" x14ac:dyDescent="0.45">
      <c r="A237" s="3" t="s">
        <v>146</v>
      </c>
      <c r="B237" s="14" t="s">
        <v>146</v>
      </c>
      <c r="C237" s="9" t="s">
        <v>152</v>
      </c>
      <c r="D237" s="13" t="s">
        <v>61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112</v>
      </c>
      <c r="T237" s="12">
        <v>45777</v>
      </c>
      <c r="U237" s="11">
        <v>160000</v>
      </c>
      <c r="V237" s="10">
        <v>0</v>
      </c>
      <c r="W237" s="10">
        <v>160000</v>
      </c>
      <c r="X237" s="10">
        <v>0</v>
      </c>
      <c r="Y237" s="10">
        <v>168000</v>
      </c>
      <c r="Z237" s="9" t="s">
        <v>82</v>
      </c>
      <c r="AA237" s="8">
        <v>167640</v>
      </c>
      <c r="AB237" s="8">
        <v>0</v>
      </c>
      <c r="AC237" s="8">
        <v>167640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12815.146666666666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1317253.6520000002</v>
      </c>
      <c r="AB238" s="8">
        <v>72186.203750000001</v>
      </c>
      <c r="AC238" s="8">
        <v>1245067.4482500001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275</v>
      </c>
      <c r="D239" s="13" t="s">
        <v>277</v>
      </c>
      <c r="E239" s="9">
        <v>21</v>
      </c>
      <c r="F239" s="9">
        <v>34</v>
      </c>
      <c r="G239" s="9" t="s">
        <v>60</v>
      </c>
      <c r="H239" s="9">
        <v>0</v>
      </c>
      <c r="I239" s="9">
        <v>60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36</v>
      </c>
      <c r="O239" s="9">
        <v>40</v>
      </c>
      <c r="P239" s="10">
        <v>195.39367372799995</v>
      </c>
      <c r="Q239" s="10">
        <v>0</v>
      </c>
      <c r="R239" s="10">
        <v>195.39367372799995</v>
      </c>
      <c r="S239" s="9" t="s">
        <v>67</v>
      </c>
      <c r="T239" s="12">
        <v>45746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140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125</v>
      </c>
      <c r="AH239" s="1" t="s">
        <v>72</v>
      </c>
      <c r="AI239" s="1">
        <v>3</v>
      </c>
      <c r="AJ239" s="3">
        <v>45746</v>
      </c>
      <c r="AK239" s="3">
        <v>0</v>
      </c>
      <c r="AL239" s="3">
        <v>45736</v>
      </c>
      <c r="AM239" s="3">
        <v>45743</v>
      </c>
      <c r="AN239" s="3">
        <v>45744</v>
      </c>
      <c r="AO239" s="3">
        <v>45744</v>
      </c>
      <c r="AP239" s="3">
        <v>45741</v>
      </c>
      <c r="AQ239" s="3">
        <v>45745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196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111.26584198399999</v>
      </c>
      <c r="Q240" s="10">
        <v>0</v>
      </c>
      <c r="R240" s="10">
        <v>111.26584198399999</v>
      </c>
      <c r="S240" s="9" t="s">
        <v>71</v>
      </c>
      <c r="T240" s="12">
        <v>45746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140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77</v>
      </c>
      <c r="AI240" s="1">
        <v>3</v>
      </c>
      <c r="AJ240" s="3">
        <v>45746</v>
      </c>
      <c r="AK240" s="3">
        <v>0</v>
      </c>
      <c r="AL240" s="3">
        <v>0</v>
      </c>
      <c r="AM240" s="3">
        <v>0</v>
      </c>
      <c r="AN240" s="3">
        <v>0</v>
      </c>
      <c r="AO240" s="3">
        <v>45743</v>
      </c>
      <c r="AP240" s="3">
        <v>45741</v>
      </c>
      <c r="AQ240" s="3">
        <v>45744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196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77</v>
      </c>
      <c r="AI241" s="1">
        <v>2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45744</v>
      </c>
      <c r="AP241" s="3">
        <v>45741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568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196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445.06336793599996</v>
      </c>
      <c r="Q242" s="10">
        <v>0</v>
      </c>
      <c r="R242" s="10">
        <v>445.06336793599996</v>
      </c>
      <c r="S242" s="9" t="s">
        <v>71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140</v>
      </c>
      <c r="AA242" s="8">
        <v>22072.6</v>
      </c>
      <c r="AB242" s="8">
        <v>1144</v>
      </c>
      <c r="AC242" s="8">
        <v>20928.599999999999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3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45774</v>
      </c>
      <c r="AP242" s="3">
        <v>45772</v>
      </c>
      <c r="AQ242" s="3">
        <v>45775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1428.3769499999996</v>
      </c>
    </row>
    <row r="243" spans="1:56" ht="28.5" customHeight="1" x14ac:dyDescent="0.45">
      <c r="A243" s="3" t="s">
        <v>146</v>
      </c>
      <c r="B243" s="14" t="s">
        <v>146</v>
      </c>
      <c r="C243" s="9" t="s">
        <v>196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45777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45775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376.6137374999999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140</v>
      </c>
      <c r="AA244" s="8">
        <v>48545.75</v>
      </c>
      <c r="AB244" s="8">
        <v>22099</v>
      </c>
      <c r="AC244" s="8">
        <v>26446.75</v>
      </c>
      <c r="AD244" s="8">
        <v>0</v>
      </c>
      <c r="AE244" s="8">
        <v>0</v>
      </c>
      <c r="AF244" s="8" t="s">
        <v>58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45719</v>
      </c>
      <c r="B245" s="14" t="s">
        <v>501</v>
      </c>
      <c r="C245" s="9" t="s">
        <v>115</v>
      </c>
      <c r="D245" s="13" t="s">
        <v>490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45734</v>
      </c>
      <c r="U245" s="11">
        <v>5000</v>
      </c>
      <c r="V245" s="10">
        <v>4750</v>
      </c>
      <c r="W245" s="10">
        <v>250</v>
      </c>
      <c r="X245" s="10">
        <v>5860</v>
      </c>
      <c r="Y245" s="10">
        <v>0</v>
      </c>
      <c r="Z245" s="9" t="s">
        <v>128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>
        <v>45734</v>
      </c>
      <c r="AK245" s="3">
        <v>45730</v>
      </c>
      <c r="AL245" s="3">
        <v>45724</v>
      </c>
      <c r="AM245" s="3">
        <v>45731</v>
      </c>
      <c r="AN245" s="3">
        <v>45732</v>
      </c>
      <c r="AO245" s="3">
        <v>45732</v>
      </c>
      <c r="AP245" s="3">
        <v>45729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45719</v>
      </c>
      <c r="B246" s="14" t="s">
        <v>501</v>
      </c>
      <c r="C246" s="9" t="s">
        <v>115</v>
      </c>
      <c r="D246" s="13" t="s">
        <v>263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45727</v>
      </c>
      <c r="B247" s="14" t="s">
        <v>612</v>
      </c>
      <c r="C247" s="9" t="s">
        <v>115</v>
      </c>
      <c r="D247" s="13" t="s">
        <v>564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45741</v>
      </c>
      <c r="U247" s="11">
        <v>20000</v>
      </c>
      <c r="V247" s="10">
        <v>0</v>
      </c>
      <c r="W247" s="10">
        <v>20000</v>
      </c>
      <c r="X247" s="10">
        <v>21150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45741</v>
      </c>
      <c r="AK247" s="3">
        <v>45737</v>
      </c>
      <c r="AL247" s="3">
        <v>45731</v>
      </c>
      <c r="AM247" s="3">
        <v>45738</v>
      </c>
      <c r="AN247" s="3">
        <v>45739</v>
      </c>
      <c r="AO247" s="3">
        <v>45739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45727</v>
      </c>
      <c r="B248" s="14" t="s">
        <v>612</v>
      </c>
      <c r="C248" s="9" t="s">
        <v>115</v>
      </c>
      <c r="D248" s="13" t="s">
        <v>264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45741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128</v>
      </c>
      <c r="AA248" s="8">
        <v>32270.700000000004</v>
      </c>
      <c r="AB248" s="8">
        <v>32270.700000000004</v>
      </c>
      <c r="AC248" s="8">
        <v>0</v>
      </c>
      <c r="AD248" s="8">
        <v>32270.700000000004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45741</v>
      </c>
      <c r="AK248" s="3">
        <v>45737</v>
      </c>
      <c r="AL248" s="3">
        <v>45731</v>
      </c>
      <c r="AM248" s="3">
        <v>45738</v>
      </c>
      <c r="AN248" s="3">
        <v>45739</v>
      </c>
      <c r="AO248" s="3">
        <v>45739</v>
      </c>
      <c r="AP248" s="3">
        <v>45736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45727</v>
      </c>
      <c r="B249" s="14" t="s">
        <v>590</v>
      </c>
      <c r="C249" s="9" t="s">
        <v>115</v>
      </c>
      <c r="D249" s="13" t="s">
        <v>299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124</v>
      </c>
      <c r="AH249" s="1" t="s">
        <v>68</v>
      </c>
      <c r="AI249" s="1">
        <v>4</v>
      </c>
      <c r="AJ249" s="3">
        <v>45741</v>
      </c>
      <c r="AK249" s="3">
        <v>45737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45727</v>
      </c>
      <c r="B250" s="14" t="s">
        <v>590</v>
      </c>
      <c r="C250" s="9" t="s">
        <v>115</v>
      </c>
      <c r="D250" s="13" t="s">
        <v>565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45741</v>
      </c>
      <c r="U250" s="11">
        <v>15000</v>
      </c>
      <c r="V250" s="10">
        <v>0</v>
      </c>
      <c r="W250" s="10">
        <v>15000</v>
      </c>
      <c r="X250" s="10">
        <v>0</v>
      </c>
      <c r="Y250" s="10">
        <v>15750</v>
      </c>
      <c r="Z250" s="9" t="s">
        <v>128</v>
      </c>
      <c r="AA250" s="8">
        <v>16135.350000000002</v>
      </c>
      <c r="AB250" s="8">
        <v>16135.350000000002</v>
      </c>
      <c r="AC250" s="8">
        <v>0</v>
      </c>
      <c r="AD250" s="8">
        <v>16135.350000000002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45741</v>
      </c>
      <c r="AK250" s="3">
        <v>45737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208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651.31224575999988</v>
      </c>
      <c r="Q251" s="10">
        <v>0</v>
      </c>
      <c r="R251" s="10">
        <v>651.31224575999988</v>
      </c>
      <c r="S251" s="9" t="s">
        <v>114</v>
      </c>
      <c r="T251" s="12">
        <v>45746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45746</v>
      </c>
      <c r="AK251" s="3">
        <v>45742</v>
      </c>
      <c r="AL251" s="3">
        <v>45736</v>
      </c>
      <c r="AM251" s="3">
        <v>45743</v>
      </c>
      <c r="AN251" s="3">
        <v>45744</v>
      </c>
      <c r="AO251" s="3">
        <v>45744</v>
      </c>
      <c r="AP251" s="3">
        <v>45741</v>
      </c>
      <c r="AQ251" s="3">
        <v>45745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406</v>
      </c>
      <c r="C252" s="9" t="s">
        <v>111</v>
      </c>
      <c r="D252" s="13" t="s">
        <v>193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45747</v>
      </c>
      <c r="U252" s="11">
        <v>5000</v>
      </c>
      <c r="V252" s="10">
        <v>0</v>
      </c>
      <c r="W252" s="10">
        <v>5000</v>
      </c>
      <c r="X252" s="10">
        <v>5398</v>
      </c>
      <c r="Y252" s="10">
        <v>0</v>
      </c>
      <c r="Z252" s="9" t="s">
        <v>128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45747</v>
      </c>
      <c r="AK252" s="3">
        <v>45743</v>
      </c>
      <c r="AL252" s="3">
        <v>45737</v>
      </c>
      <c r="AM252" s="3">
        <v>45744</v>
      </c>
      <c r="AN252" s="3">
        <v>45745</v>
      </c>
      <c r="AO252" s="3">
        <v>45745</v>
      </c>
      <c r="AP252" s="3">
        <v>45742</v>
      </c>
      <c r="AQ252" s="3">
        <v>45746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115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45777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128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208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651.31224575999988</v>
      </c>
      <c r="Q254" s="10">
        <v>0</v>
      </c>
      <c r="R254" s="10">
        <v>651.31224575999988</v>
      </c>
      <c r="S254" s="9" t="s">
        <v>114</v>
      </c>
      <c r="T254" s="12">
        <v>45777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128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45776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355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114</v>
      </c>
      <c r="T255" s="12">
        <v>45777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128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45777</v>
      </c>
      <c r="AK255" s="3">
        <v>45773</v>
      </c>
      <c r="AL255" s="3">
        <v>45767</v>
      </c>
      <c r="AM255" s="3">
        <v>45774</v>
      </c>
      <c r="AN255" s="3">
        <v>45775</v>
      </c>
      <c r="AO255" s="3">
        <v>45775</v>
      </c>
      <c r="AP255" s="3">
        <v>45772</v>
      </c>
      <c r="AQ255" s="3">
        <v>45776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160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128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123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1547.1290706666666</v>
      </c>
    </row>
    <row r="257" spans="1:56" ht="28.5" customHeight="1" x14ac:dyDescent="0.45">
      <c r="A257" s="3" t="s">
        <v>146</v>
      </c>
      <c r="B257" s="14" t="s">
        <v>146</v>
      </c>
      <c r="C257" s="9" t="s">
        <v>111</v>
      </c>
      <c r="D257" s="13" t="s">
        <v>61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42</v>
      </c>
      <c r="O257" s="9">
        <v>40</v>
      </c>
      <c r="P257" s="10">
        <v>227.95928601599996</v>
      </c>
      <c r="Q257" s="10">
        <v>0</v>
      </c>
      <c r="R257" s="10">
        <v>227.95928601599996</v>
      </c>
      <c r="S257" s="9" t="s">
        <v>67</v>
      </c>
      <c r="T257" s="12">
        <v>45777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128</v>
      </c>
      <c r="AA257" s="8">
        <v>11595.1</v>
      </c>
      <c r="AB257" s="8">
        <v>11595.1</v>
      </c>
      <c r="AC257" s="8">
        <v>0</v>
      </c>
      <c r="AD257" s="8">
        <v>11595.1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45777</v>
      </c>
      <c r="AK257" s="3">
        <v>45773</v>
      </c>
      <c r="AL257" s="3">
        <v>45767</v>
      </c>
      <c r="AM257" s="3">
        <v>45774</v>
      </c>
      <c r="AN257" s="3">
        <v>45775</v>
      </c>
      <c r="AO257" s="3">
        <v>45775</v>
      </c>
      <c r="AP257" s="3">
        <v>45772</v>
      </c>
      <c r="AQ257" s="3">
        <v>45776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45631</v>
      </c>
      <c r="B258" s="14" t="s">
        <v>272</v>
      </c>
      <c r="C258" s="9" t="s">
        <v>113</v>
      </c>
      <c r="D258" s="13" t="s">
        <v>160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 t="s">
        <v>63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128</v>
      </c>
      <c r="AA258" s="8">
        <v>17211.04</v>
      </c>
      <c r="AB258" s="8">
        <v>17211.04</v>
      </c>
      <c r="AC258" s="8">
        <v>0</v>
      </c>
      <c r="AD258" s="8">
        <v>17211.04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336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>
        <v>45628</v>
      </c>
      <c r="B259" s="14" t="s">
        <v>265</v>
      </c>
      <c r="C259" s="9" t="s">
        <v>113</v>
      </c>
      <c r="D259" s="13" t="s">
        <v>160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 t="s">
        <v>63</v>
      </c>
      <c r="U259" s="11">
        <v>16000</v>
      </c>
      <c r="V259" s="10">
        <v>1759</v>
      </c>
      <c r="W259" s="10">
        <v>14241</v>
      </c>
      <c r="X259" s="10">
        <v>0</v>
      </c>
      <c r="Y259" s="10">
        <v>14953.050000000001</v>
      </c>
      <c r="Z259" s="9" t="s">
        <v>128</v>
      </c>
      <c r="AA259" s="8">
        <v>15318.901290000002</v>
      </c>
      <c r="AB259" s="8">
        <v>15318.901290000002</v>
      </c>
      <c r="AC259" s="8">
        <v>0</v>
      </c>
      <c r="AD259" s="8">
        <v>15318.901290000002</v>
      </c>
      <c r="AE259" s="8">
        <v>0</v>
      </c>
      <c r="AF259" s="8">
        <v>0</v>
      </c>
      <c r="AG259" s="1" t="s">
        <v>123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335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>
        <v>45631</v>
      </c>
      <c r="B260" s="14" t="s">
        <v>273</v>
      </c>
      <c r="C260" s="9" t="s">
        <v>113</v>
      </c>
      <c r="D260" s="13" t="s">
        <v>160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 t="s">
        <v>63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128</v>
      </c>
      <c r="AA260" s="8">
        <v>17211.04</v>
      </c>
      <c r="AB260" s="8">
        <v>17211.04</v>
      </c>
      <c r="AC260" s="8">
        <v>0</v>
      </c>
      <c r="AD260" s="8">
        <v>17211.04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337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>
        <v>45693</v>
      </c>
      <c r="B261" s="14" t="s">
        <v>405</v>
      </c>
      <c r="C261" s="9" t="s">
        <v>111</v>
      </c>
      <c r="D261" s="13" t="s">
        <v>402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>
        <v>45693</v>
      </c>
      <c r="B262" s="14" t="s">
        <v>406</v>
      </c>
      <c r="C262" s="9" t="s">
        <v>111</v>
      </c>
      <c r="D262" s="13" t="s">
        <v>193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128</v>
      </c>
      <c r="AA262" s="8">
        <v>5797.55</v>
      </c>
      <c r="AB262" s="8">
        <v>5797.55</v>
      </c>
      <c r="AC262" s="8">
        <v>0</v>
      </c>
      <c r="AD262" s="8">
        <v>5797.55</v>
      </c>
      <c r="AE262" s="8">
        <v>0</v>
      </c>
      <c r="AF262" s="8">
        <v>0</v>
      </c>
      <c r="AG262" s="1" t="s">
        <v>125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45667</v>
      </c>
      <c r="B263" s="14" t="s">
        <v>347</v>
      </c>
      <c r="C263" s="9" t="s">
        <v>111</v>
      </c>
      <c r="D263" s="13" t="s">
        <v>341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86.841632767999982</v>
      </c>
      <c r="Q263" s="10">
        <v>0</v>
      </c>
      <c r="R263" s="10">
        <v>86.841632767999982</v>
      </c>
      <c r="S263" s="9" t="s">
        <v>67</v>
      </c>
      <c r="T263" s="12" t="s">
        <v>63</v>
      </c>
      <c r="U263" s="11">
        <v>4000</v>
      </c>
      <c r="V263" s="10">
        <v>0</v>
      </c>
      <c r="W263" s="10">
        <v>4000</v>
      </c>
      <c r="X263" s="10">
        <v>0</v>
      </c>
      <c r="Y263" s="10">
        <v>4200</v>
      </c>
      <c r="Z263" s="9" t="s">
        <v>128</v>
      </c>
      <c r="AA263" s="8">
        <v>4414.5199999999995</v>
      </c>
      <c r="AB263" s="8">
        <v>4414.5199999999995</v>
      </c>
      <c r="AC263" s="8">
        <v>0</v>
      </c>
      <c r="AD263" s="8">
        <v>4414.5199999999995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113</v>
      </c>
      <c r="D264" s="13" t="s">
        <v>160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128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115</v>
      </c>
      <c r="D265" s="13" t="s">
        <v>59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0</v>
      </c>
      <c r="Z265" s="9" t="s">
        <v>128</v>
      </c>
      <c r="AA265" s="8">
        <v>32270.700000000004</v>
      </c>
      <c r="AB265" s="8">
        <v>32270.700000000004</v>
      </c>
      <c r="AC265" s="8">
        <v>0</v>
      </c>
      <c r="AD265" s="8">
        <v>32270.700000000004</v>
      </c>
      <c r="AE265" s="8">
        <v>0</v>
      </c>
      <c r="AF265" s="8">
        <v>0</v>
      </c>
      <c r="AG265" s="1" t="s">
        <v>122</v>
      </c>
      <c r="AH265" s="1" t="s">
        <v>164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159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45548</v>
      </c>
      <c r="B266" s="14" t="s">
        <v>217</v>
      </c>
      <c r="C266" s="9" t="s">
        <v>111</v>
      </c>
      <c r="D266" s="13" t="s">
        <v>211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217.10408191999997</v>
      </c>
      <c r="Q266" s="10">
        <v>0</v>
      </c>
      <c r="R266" s="10">
        <v>217.10408191999997</v>
      </c>
      <c r="S266" s="9" t="s">
        <v>67</v>
      </c>
      <c r="T266" s="12" t="s">
        <v>63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128</v>
      </c>
      <c r="AA266" s="8">
        <v>11036.3</v>
      </c>
      <c r="AB266" s="8">
        <v>11036.3</v>
      </c>
      <c r="AC266" s="8">
        <v>0</v>
      </c>
      <c r="AD266" s="8">
        <v>11036.3</v>
      </c>
      <c r="AE266" s="8">
        <v>0</v>
      </c>
      <c r="AF266" s="8">
        <v>0</v>
      </c>
      <c r="AG266" s="1" t="s">
        <v>126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45066</v>
      </c>
      <c r="B267" s="14" t="s">
        <v>136</v>
      </c>
      <c r="C267" s="9" t="s">
        <v>80</v>
      </c>
      <c r="D267" s="13" t="s">
        <v>135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128</v>
      </c>
      <c r="AA267" s="8">
        <v>5518.15</v>
      </c>
      <c r="AB267" s="8">
        <v>5518.15</v>
      </c>
      <c r="AC267" s="8">
        <v>0</v>
      </c>
      <c r="AD267" s="8">
        <v>5518.15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83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128</v>
      </c>
      <c r="AA268" s="8">
        <v>328065.29129000014</v>
      </c>
      <c r="AB268" s="8">
        <v>306551.49129000003</v>
      </c>
      <c r="AC268" s="8">
        <v>21513.800000000003</v>
      </c>
      <c r="AD268" s="8">
        <v>306551.49129000003</v>
      </c>
      <c r="AE268" s="8">
        <v>21513.800000000003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130</v>
      </c>
      <c r="BD268" s="56">
        <v>0</v>
      </c>
    </row>
    <row r="269" spans="1:56" ht="28.5" customHeight="1" x14ac:dyDescent="0.45">
      <c r="A269" s="3">
        <v>45720</v>
      </c>
      <c r="B269" s="14" t="s">
        <v>516</v>
      </c>
      <c r="C269" s="9" t="s">
        <v>502</v>
      </c>
      <c r="D269" s="13" t="s">
        <v>503</v>
      </c>
      <c r="E269" s="9">
        <v>22</v>
      </c>
      <c r="F269" s="9">
        <v>34</v>
      </c>
      <c r="G269" s="9" t="s">
        <v>60</v>
      </c>
      <c r="H269" s="9" t="s">
        <v>66</v>
      </c>
      <c r="I269" s="9">
        <v>115</v>
      </c>
      <c r="J269" s="9" t="s">
        <v>78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377</v>
      </c>
      <c r="T269" s="12">
        <v>45746</v>
      </c>
      <c r="U269" s="11">
        <v>300000</v>
      </c>
      <c r="V269" s="10">
        <v>36302</v>
      </c>
      <c r="W269" s="10">
        <v>263698</v>
      </c>
      <c r="X269" s="10">
        <v>138465</v>
      </c>
      <c r="Y269" s="10">
        <v>169611.75</v>
      </c>
      <c r="Z269" s="9" t="s">
        <v>419</v>
      </c>
      <c r="AA269" s="8">
        <v>168232.8064725</v>
      </c>
      <c r="AB269" s="8">
        <v>20452</v>
      </c>
      <c r="AC269" s="8">
        <v>147780.8064725</v>
      </c>
      <c r="AD269" s="8">
        <v>10000</v>
      </c>
      <c r="AE269" s="8">
        <v>158232.8064725</v>
      </c>
      <c r="AF269" s="8">
        <v>0</v>
      </c>
      <c r="AG269" s="1" t="s">
        <v>122</v>
      </c>
      <c r="AH269" s="1" t="s">
        <v>68</v>
      </c>
      <c r="AI269" s="1">
        <v>4</v>
      </c>
      <c r="AJ269" s="3">
        <v>45746</v>
      </c>
      <c r="AK269" s="3">
        <v>45742</v>
      </c>
      <c r="AL269" s="3">
        <v>45736</v>
      </c>
      <c r="AM269" s="3">
        <v>45743</v>
      </c>
      <c r="AN269" s="3">
        <v>45744</v>
      </c>
      <c r="AO269" s="3">
        <v>45744</v>
      </c>
      <c r="AP269" s="3">
        <v>45741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422</v>
      </c>
      <c r="BD269" s="56">
        <v>15789.886568898386</v>
      </c>
    </row>
    <row r="270" spans="1:56" ht="28.5" customHeight="1" x14ac:dyDescent="0.45">
      <c r="A270" s="3">
        <v>45720</v>
      </c>
      <c r="B270" s="14" t="s">
        <v>516</v>
      </c>
      <c r="C270" s="9" t="s">
        <v>502</v>
      </c>
      <c r="D270" s="13" t="s">
        <v>503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377</v>
      </c>
      <c r="T270" s="12">
        <v>45800</v>
      </c>
      <c r="U270" s="11">
        <v>3700000</v>
      </c>
      <c r="V270" s="10">
        <v>0</v>
      </c>
      <c r="W270" s="10">
        <v>3700000</v>
      </c>
      <c r="X270" s="10">
        <v>0</v>
      </c>
      <c r="Y270" s="10">
        <v>3885000</v>
      </c>
      <c r="Z270" s="9" t="s">
        <v>419</v>
      </c>
      <c r="AA270" s="8">
        <v>3669919.0000000005</v>
      </c>
      <c r="AB270" s="8">
        <v>0</v>
      </c>
      <c r="AC270" s="8">
        <v>3669919.0000000005</v>
      </c>
      <c r="AD270" s="8">
        <v>0</v>
      </c>
      <c r="AE270" s="8">
        <v>3669919.0000000005</v>
      </c>
      <c r="AF270" s="8">
        <v>0</v>
      </c>
      <c r="AG270" s="1" t="s">
        <v>124</v>
      </c>
      <c r="AH270" s="1" t="s">
        <v>68</v>
      </c>
      <c r="AI270" s="1">
        <v>4</v>
      </c>
      <c r="AJ270" s="3">
        <v>45800</v>
      </c>
      <c r="AK270" s="3">
        <v>45796</v>
      </c>
      <c r="AL270" s="3">
        <v>45790</v>
      </c>
      <c r="AM270" s="3">
        <v>45797</v>
      </c>
      <c r="AN270" s="3">
        <v>45798</v>
      </c>
      <c r="AO270" s="3">
        <v>45798</v>
      </c>
      <c r="AP270" s="3">
        <v>45795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422</v>
      </c>
      <c r="BD270" s="56">
        <v>392118.61208666681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21.6</v>
      </c>
      <c r="F271" s="9">
        <v>34</v>
      </c>
      <c r="G271" s="9">
        <v>0</v>
      </c>
      <c r="H271" s="9">
        <v>0</v>
      </c>
      <c r="I271" s="9">
        <v>97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419</v>
      </c>
      <c r="AA271" s="8">
        <v>3838151.8064725003</v>
      </c>
      <c r="AB271" s="8">
        <v>20452</v>
      </c>
      <c r="AC271" s="8">
        <v>3817699.8064725003</v>
      </c>
      <c r="AD271" s="8">
        <v>10000</v>
      </c>
      <c r="AE271" s="8">
        <v>3828151.8064725003</v>
      </c>
      <c r="AF271" s="8" t="s">
        <v>58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422</v>
      </c>
      <c r="BD271" s="56">
        <v>0</v>
      </c>
    </row>
    <row r="272" spans="1:56" ht="28.5" customHeight="1" x14ac:dyDescent="0.45">
      <c r="A272" s="3">
        <v>45706</v>
      </c>
      <c r="B272" s="14" t="s">
        <v>444</v>
      </c>
      <c r="C272" s="9" t="s">
        <v>349</v>
      </c>
      <c r="D272" s="13" t="s">
        <v>350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0</v>
      </c>
      <c r="Q272" s="10">
        <v>0</v>
      </c>
      <c r="R272" s="10">
        <v>0</v>
      </c>
      <c r="S272" s="9" t="s">
        <v>133</v>
      </c>
      <c r="T272" s="12">
        <v>45735</v>
      </c>
      <c r="U272" s="11">
        <v>10000</v>
      </c>
      <c r="V272" s="10">
        <v>10000</v>
      </c>
      <c r="W272" s="10">
        <v>0</v>
      </c>
      <c r="X272" s="10">
        <v>10100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236</v>
      </c>
      <c r="AG272" s="1" t="s">
        <v>124</v>
      </c>
      <c r="AH272" s="1" t="s">
        <v>72</v>
      </c>
      <c r="AI272" s="1">
        <v>3</v>
      </c>
      <c r="AJ272" s="3">
        <v>45735</v>
      </c>
      <c r="AK272" s="3">
        <v>0</v>
      </c>
      <c r="AL272" s="3">
        <v>45725</v>
      </c>
      <c r="AM272" s="3">
        <v>45732</v>
      </c>
      <c r="AN272" s="3">
        <v>45733</v>
      </c>
      <c r="AO272" s="3">
        <v>45733</v>
      </c>
      <c r="AP272" s="3">
        <v>45730</v>
      </c>
      <c r="AQ272" s="3">
        <v>45734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445</v>
      </c>
      <c r="AZ272" s="2">
        <v>0</v>
      </c>
      <c r="BA272" s="2">
        <v>0</v>
      </c>
      <c r="BB272" s="2">
        <v>0</v>
      </c>
      <c r="BC272" s="1" t="s">
        <v>105</v>
      </c>
      <c r="BD272" s="56">
        <v>0</v>
      </c>
    </row>
    <row r="273" spans="1:56" ht="28.5" customHeight="1" x14ac:dyDescent="0.45">
      <c r="A273" s="3">
        <v>45706</v>
      </c>
      <c r="B273" s="14" t="s">
        <v>444</v>
      </c>
      <c r="C273" s="9" t="s">
        <v>349</v>
      </c>
      <c r="D273" s="13" t="s">
        <v>351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133</v>
      </c>
      <c r="T273" s="12">
        <v>45735</v>
      </c>
      <c r="U273" s="11">
        <v>10000</v>
      </c>
      <c r="V273" s="10">
        <v>0</v>
      </c>
      <c r="W273" s="10">
        <v>10000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236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445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446</v>
      </c>
      <c r="C274" s="9" t="s">
        <v>349</v>
      </c>
      <c r="D274" s="13" t="s">
        <v>348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92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133</v>
      </c>
      <c r="T274" s="12">
        <v>45735</v>
      </c>
      <c r="U274" s="11">
        <v>5000</v>
      </c>
      <c r="V274" s="10">
        <v>2000</v>
      </c>
      <c r="W274" s="10">
        <v>3000</v>
      </c>
      <c r="X274" s="10">
        <v>5929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236</v>
      </c>
      <c r="AG274" s="1" t="s">
        <v>123</v>
      </c>
      <c r="AH274" s="1" t="s">
        <v>68</v>
      </c>
      <c r="AI274" s="1">
        <v>4</v>
      </c>
      <c r="AJ274" s="3">
        <v>45735</v>
      </c>
      <c r="AK274" s="3">
        <v>45731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445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45727</v>
      </c>
      <c r="B275" s="14" t="s">
        <v>613</v>
      </c>
      <c r="C275" s="9" t="s">
        <v>566</v>
      </c>
      <c r="D275" s="13" t="s">
        <v>567</v>
      </c>
      <c r="E275" s="9">
        <v>23</v>
      </c>
      <c r="F275" s="9">
        <v>34</v>
      </c>
      <c r="G275" s="9" t="s">
        <v>60</v>
      </c>
      <c r="H275" s="9" t="s">
        <v>60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45735</v>
      </c>
      <c r="U275" s="11">
        <v>10000</v>
      </c>
      <c r="V275" s="10">
        <v>0</v>
      </c>
      <c r="W275" s="10">
        <v>10000</v>
      </c>
      <c r="X275" s="10">
        <v>10400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 t="s">
        <v>74</v>
      </c>
      <c r="AI275" s="1">
        <v>2</v>
      </c>
      <c r="AJ275" s="3">
        <v>45735</v>
      </c>
      <c r="AK275" s="3">
        <v>0</v>
      </c>
      <c r="AL275" s="3">
        <v>45726</v>
      </c>
      <c r="AM275" s="3">
        <v>45733</v>
      </c>
      <c r="AN275" s="3">
        <v>45734</v>
      </c>
      <c r="AO275" s="3">
        <v>45734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45729</v>
      </c>
      <c r="B276" s="14" t="s">
        <v>635</v>
      </c>
      <c r="C276" s="9" t="s">
        <v>266</v>
      </c>
      <c r="D276" s="13" t="s">
        <v>581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45736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0</v>
      </c>
      <c r="AE276" s="8">
        <v>0</v>
      </c>
      <c r="AF276" s="8">
        <v>0</v>
      </c>
      <c r="AG276" s="1" t="s">
        <v>61</v>
      </c>
      <c r="AH276" s="1" t="s">
        <v>74</v>
      </c>
      <c r="AI276" s="1">
        <v>2</v>
      </c>
      <c r="AJ276" s="3">
        <v>45736</v>
      </c>
      <c r="AK276" s="3">
        <v>0</v>
      </c>
      <c r="AL276" s="3">
        <v>45727</v>
      </c>
      <c r="AM276" s="3">
        <v>45734</v>
      </c>
      <c r="AN276" s="3">
        <v>45735</v>
      </c>
      <c r="AO276" s="3">
        <v>45735</v>
      </c>
      <c r="AP276" s="3">
        <v>45731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532</v>
      </c>
      <c r="C277" s="9" t="s">
        <v>282</v>
      </c>
      <c r="D277" s="13" t="s">
        <v>283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5518.15</v>
      </c>
      <c r="AE277" s="8">
        <v>0</v>
      </c>
      <c r="AF277" s="8" t="s">
        <v>236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445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45723</v>
      </c>
      <c r="B278" s="14" t="s">
        <v>545</v>
      </c>
      <c r="C278" s="9" t="s">
        <v>282</v>
      </c>
      <c r="D278" s="13" t="s">
        <v>274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5518.15</v>
      </c>
      <c r="AB278" s="8">
        <v>2545</v>
      </c>
      <c r="AC278" s="8">
        <v>2973.1499999999996</v>
      </c>
      <c r="AD278" s="8">
        <v>0</v>
      </c>
      <c r="AE278" s="8">
        <v>5518.15</v>
      </c>
      <c r="AF278" s="8" t="s">
        <v>236</v>
      </c>
      <c r="AG278" s="1" t="s">
        <v>61</v>
      </c>
      <c r="AH278" s="1" t="s">
        <v>68</v>
      </c>
      <c r="AI278" s="1">
        <v>4</v>
      </c>
      <c r="AJ278" s="3">
        <v>45747</v>
      </c>
      <c r="AK278" s="3">
        <v>45743</v>
      </c>
      <c r="AL278" s="3">
        <v>45737</v>
      </c>
      <c r="AM278" s="3">
        <v>45744</v>
      </c>
      <c r="AN278" s="3">
        <v>45745</v>
      </c>
      <c r="AO278" s="3">
        <v>45745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222.24296249999998</v>
      </c>
    </row>
    <row r="279" spans="1:56" ht="28.5" customHeight="1" x14ac:dyDescent="0.45">
      <c r="A279" s="3" t="s">
        <v>146</v>
      </c>
      <c r="B279" s="14" t="s">
        <v>146</v>
      </c>
      <c r="C279" s="9" t="s">
        <v>325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45777</v>
      </c>
      <c r="U279" s="11">
        <v>70000</v>
      </c>
      <c r="V279" s="10">
        <v>0</v>
      </c>
      <c r="W279" s="10">
        <v>70000</v>
      </c>
      <c r="X279" s="10">
        <v>0</v>
      </c>
      <c r="Y279" s="10">
        <v>73500</v>
      </c>
      <c r="Z279" s="9" t="s">
        <v>84</v>
      </c>
      <c r="AA279" s="8">
        <v>69430.899999999994</v>
      </c>
      <c r="AB279" s="8">
        <v>0</v>
      </c>
      <c r="AC279" s="8">
        <v>69430.899999999994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45777</v>
      </c>
      <c r="AK279" s="3">
        <v>0</v>
      </c>
      <c r="AL279" s="3">
        <v>45768</v>
      </c>
      <c r="AM279" s="3">
        <v>45775</v>
      </c>
      <c r="AN279" s="3">
        <v>45776</v>
      </c>
      <c r="AO279" s="3">
        <v>45776</v>
      </c>
      <c r="AP279" s="3">
        <v>45772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5189.9597749999984</v>
      </c>
    </row>
    <row r="280" spans="1:56" ht="28.5" customHeight="1" x14ac:dyDescent="0.45">
      <c r="A280" s="3" t="s">
        <v>146</v>
      </c>
      <c r="B280" s="14" t="s">
        <v>146</v>
      </c>
      <c r="C280" s="9" t="s">
        <v>349</v>
      </c>
      <c r="D280" s="13" t="s">
        <v>61</v>
      </c>
      <c r="E280" s="9">
        <v>23</v>
      </c>
      <c r="F280" s="9">
        <v>34</v>
      </c>
      <c r="G280" s="9" t="s">
        <v>60</v>
      </c>
      <c r="H280" s="9" t="s">
        <v>66</v>
      </c>
      <c r="I280" s="9">
        <v>92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133</v>
      </c>
      <c r="T280" s="12">
        <v>45777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9918.7000000000007</v>
      </c>
      <c r="AF280" s="8">
        <v>0</v>
      </c>
      <c r="AG280" s="1" t="s">
        <v>122</v>
      </c>
      <c r="AH280" s="1" t="s">
        <v>68</v>
      </c>
      <c r="AI280" s="1">
        <v>4</v>
      </c>
      <c r="AJ280" s="3">
        <v>45777</v>
      </c>
      <c r="AK280" s="3">
        <v>45773</v>
      </c>
      <c r="AL280" s="3">
        <v>45767</v>
      </c>
      <c r="AM280" s="3">
        <v>45774</v>
      </c>
      <c r="AN280" s="3">
        <v>45775</v>
      </c>
      <c r="AO280" s="3">
        <v>45775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741.42282499999999</v>
      </c>
    </row>
    <row r="281" spans="1:56" ht="28.5" customHeight="1" x14ac:dyDescent="0.45">
      <c r="A281" s="3" t="s">
        <v>146</v>
      </c>
      <c r="B281" s="14" t="s">
        <v>146</v>
      </c>
      <c r="C281" s="9" t="s">
        <v>195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126</v>
      </c>
      <c r="AH281" s="1" t="s">
        <v>72</v>
      </c>
      <c r="AI281" s="1">
        <v>3</v>
      </c>
      <c r="AJ281" s="3">
        <v>45777</v>
      </c>
      <c r="AK281" s="3">
        <v>0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45776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282</v>
      </c>
      <c r="D282" s="13" t="s">
        <v>61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1" t="s">
        <v>122</v>
      </c>
      <c r="AH282" s="1" t="s">
        <v>68</v>
      </c>
      <c r="AI282" s="1">
        <v>4</v>
      </c>
      <c r="AJ282" s="3">
        <v>45777</v>
      </c>
      <c r="AK282" s="3">
        <v>45773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115182.64999999998</v>
      </c>
      <c r="AB283" s="8">
        <v>13022.5</v>
      </c>
      <c r="AC283" s="8">
        <v>102160.14999999998</v>
      </c>
      <c r="AD283" s="8">
        <v>5518.15</v>
      </c>
      <c r="AE283" s="8">
        <v>25355.550000000003</v>
      </c>
      <c r="AF283" s="8" t="s">
        <v>58</v>
      </c>
      <c r="AG283" s="1" t="s">
        <v>123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0</v>
      </c>
    </row>
    <row r="284" spans="1:56" ht="28.5" customHeight="1" x14ac:dyDescent="0.45">
      <c r="A284" s="3">
        <v>45729</v>
      </c>
      <c r="B284" s="14" t="s">
        <v>635</v>
      </c>
      <c r="C284" s="9" t="s">
        <v>266</v>
      </c>
      <c r="D284" s="13" t="s">
        <v>582</v>
      </c>
      <c r="E284" s="9">
        <v>23</v>
      </c>
      <c r="F284" s="9">
        <v>34</v>
      </c>
      <c r="G284" s="9" t="s">
        <v>200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45736</v>
      </c>
      <c r="U284" s="11">
        <v>5000</v>
      </c>
      <c r="V284" s="10">
        <v>0</v>
      </c>
      <c r="W284" s="10">
        <v>5000</v>
      </c>
      <c r="X284" s="10">
        <v>1520</v>
      </c>
      <c r="Y284" s="10">
        <v>3654</v>
      </c>
      <c r="Z284" s="9" t="s">
        <v>202</v>
      </c>
      <c r="AA284" s="8">
        <v>3624.2929800000002</v>
      </c>
      <c r="AB284" s="8">
        <v>3624.2929800000002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74</v>
      </c>
      <c r="AI284" s="1">
        <v>2</v>
      </c>
      <c r="AJ284" s="3">
        <v>45736</v>
      </c>
      <c r="AK284" s="3">
        <v>0</v>
      </c>
      <c r="AL284" s="3">
        <v>45727</v>
      </c>
      <c r="AM284" s="3">
        <v>45734</v>
      </c>
      <c r="AN284" s="3">
        <v>45735</v>
      </c>
      <c r="AO284" s="3">
        <v>45735</v>
      </c>
      <c r="AP284" s="3">
        <v>45731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 t="s">
        <v>636</v>
      </c>
      <c r="AZ284" s="2">
        <v>0</v>
      </c>
      <c r="BA284" s="2">
        <v>0</v>
      </c>
      <c r="BB284" s="2">
        <v>0</v>
      </c>
      <c r="BC284" s="1" t="s">
        <v>201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200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202</v>
      </c>
      <c r="AA285" s="8">
        <v>3624.2929800000002</v>
      </c>
      <c r="AB285" s="8">
        <v>3624.2929800000002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201</v>
      </c>
      <c r="BD285" s="56">
        <v>0</v>
      </c>
    </row>
    <row r="286" spans="1:56" ht="28.5" customHeight="1" x14ac:dyDescent="0.45">
      <c r="A286" s="3">
        <v>45729</v>
      </c>
      <c r="B286" s="14" t="s">
        <v>637</v>
      </c>
      <c r="C286" s="9" t="s">
        <v>266</v>
      </c>
      <c r="D286" s="13" t="s">
        <v>194</v>
      </c>
      <c r="E286" s="9">
        <v>23</v>
      </c>
      <c r="F286" s="9">
        <v>34</v>
      </c>
      <c r="G286" s="9" t="s">
        <v>583</v>
      </c>
      <c r="H286" s="9">
        <v>0</v>
      </c>
      <c r="I286" s="9">
        <v>68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45747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584</v>
      </c>
      <c r="AA286" s="8">
        <v>4959.3500000000004</v>
      </c>
      <c r="AB286" s="8">
        <v>2482</v>
      </c>
      <c r="AC286" s="8">
        <v>2477.3500000000004</v>
      </c>
      <c r="AD286" s="8">
        <v>0</v>
      </c>
      <c r="AE286" s="8">
        <v>0</v>
      </c>
      <c r="AF286" s="8">
        <v>0</v>
      </c>
      <c r="AG286" s="1" t="s">
        <v>122</v>
      </c>
      <c r="AH286" s="1" t="s">
        <v>74</v>
      </c>
      <c r="AI286" s="1">
        <v>2</v>
      </c>
      <c r="AJ286" s="3">
        <v>45747</v>
      </c>
      <c r="AK286" s="3">
        <v>0</v>
      </c>
      <c r="AL286" s="3">
        <v>45738</v>
      </c>
      <c r="AM286" s="3">
        <v>45745</v>
      </c>
      <c r="AN286" s="3">
        <v>45746</v>
      </c>
      <c r="AO286" s="3">
        <v>45746</v>
      </c>
      <c r="AP286" s="3">
        <v>45742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201</v>
      </c>
      <c r="BD286" s="56">
        <v>199.91663977777779</v>
      </c>
    </row>
    <row r="287" spans="1:56" ht="28.5" customHeight="1" x14ac:dyDescent="0.45">
      <c r="A287" s="3">
        <v>45729</v>
      </c>
      <c r="B287" s="14" t="s">
        <v>637</v>
      </c>
      <c r="C287" s="9" t="s">
        <v>266</v>
      </c>
      <c r="D287" s="13" t="s">
        <v>585</v>
      </c>
      <c r="E287" s="9">
        <v>23</v>
      </c>
      <c r="F287" s="9">
        <v>34</v>
      </c>
      <c r="G287" s="9" t="s">
        <v>583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584</v>
      </c>
      <c r="AA287" s="8">
        <v>4959.3500000000004</v>
      </c>
      <c r="AB287" s="8">
        <v>0</v>
      </c>
      <c r="AC287" s="8">
        <v>4959.3500000000004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201</v>
      </c>
      <c r="BD287" s="56">
        <v>400.2085242222222</v>
      </c>
    </row>
    <row r="288" spans="1:56" ht="28.5" customHeight="1" x14ac:dyDescent="0.45">
      <c r="A288" s="3">
        <v>45729</v>
      </c>
      <c r="B288" s="14" t="s">
        <v>637</v>
      </c>
      <c r="C288" s="9" t="s">
        <v>266</v>
      </c>
      <c r="D288" s="13" t="s">
        <v>586</v>
      </c>
      <c r="E288" s="9">
        <v>23</v>
      </c>
      <c r="F288" s="9">
        <v>34</v>
      </c>
      <c r="G288" s="9" t="s">
        <v>583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584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125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201</v>
      </c>
      <c r="BD288" s="56">
        <v>400.2085242222222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583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584</v>
      </c>
      <c r="AA289" s="8">
        <v>14878.050000000001</v>
      </c>
      <c r="AB289" s="8">
        <v>2482</v>
      </c>
      <c r="AC289" s="8">
        <v>12396.050000000001</v>
      </c>
      <c r="AD289" s="8">
        <v>0</v>
      </c>
      <c r="AE289" s="8">
        <v>0</v>
      </c>
      <c r="AF289" s="8" t="s">
        <v>58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201</v>
      </c>
      <c r="BD289" s="56">
        <v>0</v>
      </c>
    </row>
    <row r="290" spans="1:56" ht="28.5" customHeight="1" x14ac:dyDescent="0.45">
      <c r="A290" s="3">
        <v>45719</v>
      </c>
      <c r="B290" s="14" t="s">
        <v>501</v>
      </c>
      <c r="C290" s="9" t="s">
        <v>115</v>
      </c>
      <c r="D290" s="13" t="s">
        <v>59</v>
      </c>
      <c r="E290" s="9">
        <v>23</v>
      </c>
      <c r="F290" s="9">
        <v>40</v>
      </c>
      <c r="G290" s="9" t="s">
        <v>60</v>
      </c>
      <c r="H290" s="9" t="s">
        <v>66</v>
      </c>
      <c r="I290" s="9">
        <v>125</v>
      </c>
      <c r="J290" s="9" t="s">
        <v>57</v>
      </c>
      <c r="K290" s="9">
        <v>5</v>
      </c>
      <c r="L290" s="9" t="s">
        <v>254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45734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314</v>
      </c>
      <c r="AA290" s="8">
        <v>5797.55</v>
      </c>
      <c r="AB290" s="8">
        <v>5797.55</v>
      </c>
      <c r="AC290" s="8">
        <v>0</v>
      </c>
      <c r="AD290" s="8">
        <v>5797.55</v>
      </c>
      <c r="AE290" s="8">
        <v>0</v>
      </c>
      <c r="AF290" s="8" t="s">
        <v>320</v>
      </c>
      <c r="AG290" s="1" t="s">
        <v>122</v>
      </c>
      <c r="AH290" s="1" t="s">
        <v>164</v>
      </c>
      <c r="AI290" s="1">
        <v>2</v>
      </c>
      <c r="AJ290" s="3">
        <v>45734</v>
      </c>
      <c r="AK290" s="3">
        <v>45732</v>
      </c>
      <c r="AL290" s="3">
        <v>0</v>
      </c>
      <c r="AM290" s="3">
        <v>0</v>
      </c>
      <c r="AN290" s="3">
        <v>0</v>
      </c>
      <c r="AO290" s="3">
        <v>45733</v>
      </c>
      <c r="AP290" s="3">
        <v>45729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159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0</v>
      </c>
    </row>
    <row r="291" spans="1:56" ht="28.5" customHeight="1" x14ac:dyDescent="0.45">
      <c r="A291" s="3">
        <v>45729</v>
      </c>
      <c r="B291" s="14" t="s">
        <v>587</v>
      </c>
      <c r="C291" s="9" t="s">
        <v>588</v>
      </c>
      <c r="D291" s="13" t="s">
        <v>589</v>
      </c>
      <c r="E291" s="9">
        <v>23</v>
      </c>
      <c r="F291" s="9">
        <v>34</v>
      </c>
      <c r="G291" s="9" t="s">
        <v>60</v>
      </c>
      <c r="H291" s="9" t="s">
        <v>66</v>
      </c>
      <c r="I291" s="9">
        <v>105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37</v>
      </c>
      <c r="O291" s="9">
        <v>70</v>
      </c>
      <c r="P291" s="10">
        <v>191.69303596799998</v>
      </c>
      <c r="Q291" s="10">
        <v>35</v>
      </c>
      <c r="R291" s="10">
        <v>156.69303596799998</v>
      </c>
      <c r="S291" s="9" t="s">
        <v>71</v>
      </c>
      <c r="T291" s="12">
        <v>45743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314</v>
      </c>
      <c r="AA291" s="8">
        <v>4959.3500000000004</v>
      </c>
      <c r="AB291" s="8">
        <v>4000</v>
      </c>
      <c r="AC291" s="8">
        <v>959.35000000000036</v>
      </c>
      <c r="AD291" s="8">
        <v>0</v>
      </c>
      <c r="AE291" s="8">
        <v>4959.3500000000004</v>
      </c>
      <c r="AF291" s="8" t="s">
        <v>356</v>
      </c>
      <c r="AG291" s="1" t="s">
        <v>122</v>
      </c>
      <c r="AH291" s="1" t="s">
        <v>68</v>
      </c>
      <c r="AI291" s="1">
        <v>4</v>
      </c>
      <c r="AJ291" s="3">
        <v>45743</v>
      </c>
      <c r="AK291" s="3">
        <v>45739</v>
      </c>
      <c r="AL291" s="3">
        <v>45733</v>
      </c>
      <c r="AM291" s="3">
        <v>45740</v>
      </c>
      <c r="AN291" s="3">
        <v>45741</v>
      </c>
      <c r="AO291" s="3">
        <v>45741</v>
      </c>
      <c r="AP291" s="3">
        <v>45738</v>
      </c>
      <c r="AQ291" s="3">
        <v>45742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84.58269166666669</v>
      </c>
    </row>
    <row r="292" spans="1:56" ht="28.5" customHeight="1" x14ac:dyDescent="0.45">
      <c r="A292" s="3">
        <v>45727</v>
      </c>
      <c r="B292" s="14" t="s">
        <v>590</v>
      </c>
      <c r="C292" s="9" t="s">
        <v>115</v>
      </c>
      <c r="D292" s="13" t="s">
        <v>59</v>
      </c>
      <c r="E292" s="9">
        <v>23</v>
      </c>
      <c r="F292" s="9">
        <v>40</v>
      </c>
      <c r="G292" s="9" t="s">
        <v>60</v>
      </c>
      <c r="H292" s="9" t="s">
        <v>66</v>
      </c>
      <c r="I292" s="9">
        <v>125</v>
      </c>
      <c r="J292" s="9" t="s">
        <v>57</v>
      </c>
      <c r="K292" s="9">
        <v>5</v>
      </c>
      <c r="L292" s="9" t="s">
        <v>254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45741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314</v>
      </c>
      <c r="AA292" s="8">
        <v>11595.1</v>
      </c>
      <c r="AB292" s="8">
        <v>0</v>
      </c>
      <c r="AC292" s="8">
        <v>11595.1</v>
      </c>
      <c r="AD292" s="8">
        <v>0</v>
      </c>
      <c r="AE292" s="8">
        <v>11595.1</v>
      </c>
      <c r="AF292" s="8" t="s">
        <v>320</v>
      </c>
      <c r="AG292" s="1" t="s">
        <v>122</v>
      </c>
      <c r="AH292" s="1" t="s">
        <v>164</v>
      </c>
      <c r="AI292" s="1">
        <v>2</v>
      </c>
      <c r="AJ292" s="3">
        <v>45741</v>
      </c>
      <c r="AK292" s="3">
        <v>45739</v>
      </c>
      <c r="AL292" s="3">
        <v>0</v>
      </c>
      <c r="AM292" s="3">
        <v>0</v>
      </c>
      <c r="AN292" s="3">
        <v>0</v>
      </c>
      <c r="AO292" s="3">
        <v>45740</v>
      </c>
      <c r="AP292" s="3">
        <v>45736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159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1022.3013166666667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85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314</v>
      </c>
      <c r="AA293" s="8">
        <v>22352</v>
      </c>
      <c r="AB293" s="8">
        <v>9797.5499999999993</v>
      </c>
      <c r="AC293" s="8">
        <v>12554.45</v>
      </c>
      <c r="AD293" s="8">
        <v>5797.55</v>
      </c>
      <c r="AE293" s="8">
        <v>16554.45</v>
      </c>
      <c r="AF293" s="8" t="s">
        <v>58</v>
      </c>
      <c r="AG293" s="1" t="s">
        <v>122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315</v>
      </c>
      <c r="BD293" s="56">
        <v>0</v>
      </c>
    </row>
    <row r="294" spans="1:56" ht="28.5" customHeight="1" x14ac:dyDescent="0.45">
      <c r="A294" s="3">
        <v>45601</v>
      </c>
      <c r="B294" s="14" t="s">
        <v>242</v>
      </c>
      <c r="C294" s="9" t="s">
        <v>94</v>
      </c>
      <c r="D294" s="13" t="s">
        <v>158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0</v>
      </c>
      <c r="Q294" s="10">
        <v>0</v>
      </c>
      <c r="R294" s="10">
        <v>0</v>
      </c>
      <c r="S294" s="9" t="s">
        <v>100</v>
      </c>
      <c r="T294" s="12">
        <v>45780</v>
      </c>
      <c r="U294" s="11">
        <v>10000</v>
      </c>
      <c r="V294" s="10">
        <v>10000</v>
      </c>
      <c r="W294" s="10">
        <v>0</v>
      </c>
      <c r="X294" s="10">
        <v>56730</v>
      </c>
      <c r="Y294" s="10">
        <v>0</v>
      </c>
      <c r="Z294" s="9" t="s">
        <v>407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45780</v>
      </c>
      <c r="AK294" s="3">
        <v>0</v>
      </c>
      <c r="AL294" s="3">
        <v>45770</v>
      </c>
      <c r="AM294" s="3">
        <v>45777</v>
      </c>
      <c r="AN294" s="3">
        <v>45778</v>
      </c>
      <c r="AO294" s="3">
        <v>45778</v>
      </c>
      <c r="AP294" s="3">
        <v>45775</v>
      </c>
      <c r="AQ294" s="3">
        <v>45779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420</v>
      </c>
      <c r="AZ294" s="2">
        <v>0</v>
      </c>
      <c r="BA294" s="2">
        <v>0</v>
      </c>
      <c r="BB294" s="2">
        <v>0</v>
      </c>
      <c r="BC294" s="1" t="s">
        <v>120</v>
      </c>
      <c r="BD294" s="56">
        <v>0</v>
      </c>
    </row>
    <row r="295" spans="1:56" ht="28.5" customHeight="1" x14ac:dyDescent="0.45">
      <c r="A295" s="3">
        <v>45601</v>
      </c>
      <c r="B295" s="14" t="s">
        <v>242</v>
      </c>
      <c r="C295" s="9" t="s">
        <v>94</v>
      </c>
      <c r="D295" s="13" t="s">
        <v>158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1498.0181652479998</v>
      </c>
      <c r="Q295" s="10">
        <v>1498.0181652479998</v>
      </c>
      <c r="R295" s="10">
        <v>0</v>
      </c>
      <c r="S295" s="9" t="s">
        <v>100</v>
      </c>
      <c r="T295" s="12">
        <v>45780</v>
      </c>
      <c r="U295" s="11">
        <v>46000</v>
      </c>
      <c r="V295" s="10">
        <v>0</v>
      </c>
      <c r="W295" s="10">
        <v>46000</v>
      </c>
      <c r="X295" s="10">
        <v>0</v>
      </c>
      <c r="Y295" s="10">
        <v>48300</v>
      </c>
      <c r="Z295" s="9" t="s">
        <v>407</v>
      </c>
      <c r="AA295" s="8">
        <v>49481.740000000005</v>
      </c>
      <c r="AB295" s="8">
        <v>0</v>
      </c>
      <c r="AC295" s="8">
        <v>49481.740000000005</v>
      </c>
      <c r="AD295" s="8">
        <v>0</v>
      </c>
      <c r="AE295" s="8">
        <v>0</v>
      </c>
      <c r="AF295" s="8" t="s">
        <v>408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491</v>
      </c>
      <c r="AZ295" s="2">
        <v>0</v>
      </c>
      <c r="BA295" s="2">
        <v>0</v>
      </c>
      <c r="BB295" s="2">
        <v>0</v>
      </c>
      <c r="BC295" s="1" t="s">
        <v>120</v>
      </c>
      <c r="BD295" s="56">
        <v>6338.7895780611125</v>
      </c>
    </row>
    <row r="296" spans="1:56" ht="28.5" customHeight="1" x14ac:dyDescent="0.45">
      <c r="A296" s="3">
        <v>45601</v>
      </c>
      <c r="B296" s="14" t="s">
        <v>242</v>
      </c>
      <c r="C296" s="9" t="s">
        <v>94</v>
      </c>
      <c r="D296" s="13" t="s">
        <v>158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1758.5430635519999</v>
      </c>
      <c r="R296" s="10">
        <v>0</v>
      </c>
      <c r="S296" s="9" t="s">
        <v>100</v>
      </c>
      <c r="T296" s="12">
        <v>45785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407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408</v>
      </c>
      <c r="AG296" s="1" t="s">
        <v>123</v>
      </c>
      <c r="AH296" s="1" t="s">
        <v>72</v>
      </c>
      <c r="AI296" s="1">
        <v>3</v>
      </c>
      <c r="AJ296" s="3">
        <v>45785</v>
      </c>
      <c r="AK296" s="3">
        <v>0</v>
      </c>
      <c r="AL296" s="3">
        <v>45775</v>
      </c>
      <c r="AM296" s="3">
        <v>45782</v>
      </c>
      <c r="AN296" s="3">
        <v>45783</v>
      </c>
      <c r="AO296" s="3">
        <v>45783</v>
      </c>
      <c r="AP296" s="3">
        <v>45780</v>
      </c>
      <c r="AQ296" s="3">
        <v>45784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491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242</v>
      </c>
      <c r="C297" s="9" t="s">
        <v>94</v>
      </c>
      <c r="D297" s="13" t="s">
        <v>158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264</v>
      </c>
      <c r="R297" s="10">
        <v>1494.5430635519999</v>
      </c>
      <c r="S297" s="9" t="s">
        <v>100</v>
      </c>
      <c r="T297" s="12">
        <v>45812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407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408</v>
      </c>
      <c r="AG297" s="1" t="s">
        <v>123</v>
      </c>
      <c r="AH297" s="1" t="s">
        <v>72</v>
      </c>
      <c r="AI297" s="1">
        <v>3</v>
      </c>
      <c r="AJ297" s="3">
        <v>45812</v>
      </c>
      <c r="AK297" s="3">
        <v>0</v>
      </c>
      <c r="AL297" s="3">
        <v>45802</v>
      </c>
      <c r="AM297" s="3">
        <v>45809</v>
      </c>
      <c r="AN297" s="3">
        <v>45810</v>
      </c>
      <c r="AO297" s="3">
        <v>45810</v>
      </c>
      <c r="AP297" s="3">
        <v>45807</v>
      </c>
      <c r="AQ297" s="3">
        <v>45811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491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242</v>
      </c>
      <c r="C298" s="9" t="s">
        <v>94</v>
      </c>
      <c r="D298" s="13" t="s">
        <v>158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100</v>
      </c>
      <c r="T298" s="12">
        <v>45815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407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408</v>
      </c>
      <c r="AG298" s="1" t="s">
        <v>123</v>
      </c>
      <c r="AH298" s="1" t="s">
        <v>72</v>
      </c>
      <c r="AI298" s="1">
        <v>3</v>
      </c>
      <c r="AJ298" s="3">
        <v>45815</v>
      </c>
      <c r="AK298" s="3">
        <v>0</v>
      </c>
      <c r="AL298" s="3">
        <v>45805</v>
      </c>
      <c r="AM298" s="3">
        <v>45812</v>
      </c>
      <c r="AN298" s="3">
        <v>45813</v>
      </c>
      <c r="AO298" s="3">
        <v>45813</v>
      </c>
      <c r="AP298" s="3">
        <v>45810</v>
      </c>
      <c r="AQ298" s="3">
        <v>45814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491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242</v>
      </c>
      <c r="C299" s="9" t="s">
        <v>94</v>
      </c>
      <c r="D299" s="13" t="s">
        <v>158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45818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407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408</v>
      </c>
      <c r="AG299" s="1" t="s">
        <v>123</v>
      </c>
      <c r="AH299" s="1" t="s">
        <v>72</v>
      </c>
      <c r="AI299" s="1">
        <v>3</v>
      </c>
      <c r="AJ299" s="3">
        <v>45818</v>
      </c>
      <c r="AK299" s="3">
        <v>0</v>
      </c>
      <c r="AL299" s="3">
        <v>45808</v>
      </c>
      <c r="AM299" s="3">
        <v>45815</v>
      </c>
      <c r="AN299" s="3">
        <v>45816</v>
      </c>
      <c r="AO299" s="3">
        <v>45816</v>
      </c>
      <c r="AP299" s="3">
        <v>45813</v>
      </c>
      <c r="AQ299" s="3">
        <v>45817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491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242</v>
      </c>
      <c r="C300" s="9" t="s">
        <v>94</v>
      </c>
      <c r="D300" s="13" t="s">
        <v>158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45820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407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408</v>
      </c>
      <c r="AG300" s="1" t="s">
        <v>123</v>
      </c>
      <c r="AH300" s="1" t="s">
        <v>72</v>
      </c>
      <c r="AI300" s="1">
        <v>3</v>
      </c>
      <c r="AJ300" s="3">
        <v>45820</v>
      </c>
      <c r="AK300" s="3">
        <v>0</v>
      </c>
      <c r="AL300" s="3">
        <v>45810</v>
      </c>
      <c r="AM300" s="3">
        <v>45817</v>
      </c>
      <c r="AN300" s="3">
        <v>45818</v>
      </c>
      <c r="AO300" s="3">
        <v>45818</v>
      </c>
      <c r="AP300" s="3">
        <v>45815</v>
      </c>
      <c r="AQ300" s="3">
        <v>45819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491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242</v>
      </c>
      <c r="C301" s="9" t="s">
        <v>94</v>
      </c>
      <c r="D301" s="13" t="s">
        <v>158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45824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407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408</v>
      </c>
      <c r="AG301" s="1" t="s">
        <v>123</v>
      </c>
      <c r="AH301" s="1" t="s">
        <v>72</v>
      </c>
      <c r="AI301" s="1">
        <v>3</v>
      </c>
      <c r="AJ301" s="3">
        <v>45824</v>
      </c>
      <c r="AK301" s="3">
        <v>0</v>
      </c>
      <c r="AL301" s="3">
        <v>45814</v>
      </c>
      <c r="AM301" s="3">
        <v>45821</v>
      </c>
      <c r="AN301" s="3">
        <v>45822</v>
      </c>
      <c r="AO301" s="3">
        <v>45822</v>
      </c>
      <c r="AP301" s="3">
        <v>45819</v>
      </c>
      <c r="AQ301" s="3">
        <v>45823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491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242</v>
      </c>
      <c r="C302" s="9" t="s">
        <v>94</v>
      </c>
      <c r="D302" s="13" t="s">
        <v>158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407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408</v>
      </c>
      <c r="AG302" s="1" t="s">
        <v>123</v>
      </c>
      <c r="AH302" s="1" t="s">
        <v>72</v>
      </c>
      <c r="AI302" s="1">
        <v>3</v>
      </c>
      <c r="AJ302" s="3">
        <v>45827</v>
      </c>
      <c r="AK302" s="3">
        <v>0</v>
      </c>
      <c r="AL302" s="3">
        <v>45817</v>
      </c>
      <c r="AM302" s="3">
        <v>45824</v>
      </c>
      <c r="AN302" s="3">
        <v>45825</v>
      </c>
      <c r="AO302" s="3">
        <v>45825</v>
      </c>
      <c r="AP302" s="3">
        <v>45822</v>
      </c>
      <c r="AQ302" s="3">
        <v>45826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491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242</v>
      </c>
      <c r="C303" s="9" t="s">
        <v>94</v>
      </c>
      <c r="D303" s="13" t="s">
        <v>158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45831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407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408</v>
      </c>
      <c r="AG303" s="1" t="s">
        <v>123</v>
      </c>
      <c r="AH303" s="1" t="s">
        <v>72</v>
      </c>
      <c r="AI303" s="1">
        <v>3</v>
      </c>
      <c r="AJ303" s="3">
        <v>45831</v>
      </c>
      <c r="AK303" s="3">
        <v>0</v>
      </c>
      <c r="AL303" s="3">
        <v>45821</v>
      </c>
      <c r="AM303" s="3">
        <v>45828</v>
      </c>
      <c r="AN303" s="3">
        <v>45829</v>
      </c>
      <c r="AO303" s="3">
        <v>45829</v>
      </c>
      <c r="AP303" s="3">
        <v>45826</v>
      </c>
      <c r="AQ303" s="3">
        <v>45830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242</v>
      </c>
      <c r="C304" s="9" t="s">
        <v>94</v>
      </c>
      <c r="D304" s="13" t="s">
        <v>158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45834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407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408</v>
      </c>
      <c r="AG304" s="1" t="s">
        <v>122</v>
      </c>
      <c r="AH304" s="1" t="s">
        <v>72</v>
      </c>
      <c r="AI304" s="1">
        <v>3</v>
      </c>
      <c r="AJ304" s="3">
        <v>45834</v>
      </c>
      <c r="AK304" s="3">
        <v>0</v>
      </c>
      <c r="AL304" s="3">
        <v>45824</v>
      </c>
      <c r="AM304" s="3">
        <v>45831</v>
      </c>
      <c r="AN304" s="3">
        <v>45832</v>
      </c>
      <c r="AO304" s="3">
        <v>45832</v>
      </c>
      <c r="AP304" s="3">
        <v>45829</v>
      </c>
      <c r="AQ304" s="3">
        <v>45833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242</v>
      </c>
      <c r="C305" s="9" t="s">
        <v>94</v>
      </c>
      <c r="D305" s="13" t="s">
        <v>158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45836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407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408</v>
      </c>
      <c r="AG305" s="1" t="s">
        <v>123</v>
      </c>
      <c r="AH305" s="1" t="s">
        <v>72</v>
      </c>
      <c r="AI305" s="1">
        <v>3</v>
      </c>
      <c r="AJ305" s="3">
        <v>45836</v>
      </c>
      <c r="AK305" s="3">
        <v>0</v>
      </c>
      <c r="AL305" s="3">
        <v>45826</v>
      </c>
      <c r="AM305" s="3">
        <v>45833</v>
      </c>
      <c r="AN305" s="3">
        <v>45834</v>
      </c>
      <c r="AO305" s="3">
        <v>45834</v>
      </c>
      <c r="AP305" s="3">
        <v>45831</v>
      </c>
      <c r="AQ305" s="3">
        <v>45835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242</v>
      </c>
      <c r="C306" s="9" t="s">
        <v>94</v>
      </c>
      <c r="D306" s="13" t="s">
        <v>158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45838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407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408</v>
      </c>
      <c r="AG306" s="1" t="s">
        <v>123</v>
      </c>
      <c r="AH306" s="1" t="s">
        <v>72</v>
      </c>
      <c r="AI306" s="1">
        <v>3</v>
      </c>
      <c r="AJ306" s="3">
        <v>45838</v>
      </c>
      <c r="AK306" s="3">
        <v>0</v>
      </c>
      <c r="AL306" s="3">
        <v>45828</v>
      </c>
      <c r="AM306" s="3">
        <v>45835</v>
      </c>
      <c r="AN306" s="3">
        <v>45836</v>
      </c>
      <c r="AO306" s="3">
        <v>45836</v>
      </c>
      <c r="AP306" s="3">
        <v>45833</v>
      </c>
      <c r="AQ306" s="3">
        <v>45837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242</v>
      </c>
      <c r="C307" s="9" t="s">
        <v>94</v>
      </c>
      <c r="D307" s="13" t="s">
        <v>110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0</v>
      </c>
      <c r="Q307" s="10">
        <v>0</v>
      </c>
      <c r="R307" s="10">
        <v>0</v>
      </c>
      <c r="S307" s="9" t="s">
        <v>100</v>
      </c>
      <c r="T307" s="12">
        <v>45842</v>
      </c>
      <c r="U307" s="11">
        <v>12000</v>
      </c>
      <c r="V307" s="10">
        <v>12000</v>
      </c>
      <c r="W307" s="10">
        <v>0</v>
      </c>
      <c r="X307" s="10">
        <v>12600</v>
      </c>
      <c r="Y307" s="10">
        <v>0</v>
      </c>
      <c r="Z307" s="9" t="s">
        <v>407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123</v>
      </c>
      <c r="AH307" s="1" t="s">
        <v>72</v>
      </c>
      <c r="AI307" s="1">
        <v>3</v>
      </c>
      <c r="AJ307" s="3">
        <v>45842</v>
      </c>
      <c r="AK307" s="3">
        <v>0</v>
      </c>
      <c r="AL307" s="3">
        <v>45832</v>
      </c>
      <c r="AM307" s="3">
        <v>45839</v>
      </c>
      <c r="AN307" s="3">
        <v>45840</v>
      </c>
      <c r="AO307" s="3">
        <v>45840</v>
      </c>
      <c r="AP307" s="3">
        <v>45837</v>
      </c>
      <c r="AQ307" s="3">
        <v>45841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0</v>
      </c>
    </row>
    <row r="308" spans="1:56" ht="28.5" customHeight="1" x14ac:dyDescent="0.45">
      <c r="A308" s="3">
        <v>45601</v>
      </c>
      <c r="B308" s="14" t="s">
        <v>242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1328.6769813503997</v>
      </c>
      <c r="Q308" s="10">
        <v>0</v>
      </c>
      <c r="R308" s="10">
        <v>1328.6769813503997</v>
      </c>
      <c r="S308" s="9" t="s">
        <v>100</v>
      </c>
      <c r="T308" s="12">
        <v>45852</v>
      </c>
      <c r="U308" s="11">
        <v>40800</v>
      </c>
      <c r="V308" s="10">
        <v>0</v>
      </c>
      <c r="W308" s="10">
        <v>40800</v>
      </c>
      <c r="X308" s="10">
        <v>0</v>
      </c>
      <c r="Y308" s="10">
        <v>42840</v>
      </c>
      <c r="Z308" s="9" t="s">
        <v>407</v>
      </c>
      <c r="AA308" s="8">
        <v>43888.152000000002</v>
      </c>
      <c r="AB308" s="8">
        <v>0</v>
      </c>
      <c r="AC308" s="8">
        <v>43888.152000000002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45852</v>
      </c>
      <c r="AK308" s="3">
        <v>0</v>
      </c>
      <c r="AL308" s="3">
        <v>45842</v>
      </c>
      <c r="AM308" s="3">
        <v>45849</v>
      </c>
      <c r="AN308" s="3">
        <v>45850</v>
      </c>
      <c r="AO308" s="3">
        <v>45850</v>
      </c>
      <c r="AP308" s="3">
        <v>45847</v>
      </c>
      <c r="AQ308" s="3">
        <v>45851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5622.230756193333</v>
      </c>
    </row>
    <row r="309" spans="1:56" ht="28.5" customHeight="1" x14ac:dyDescent="0.45">
      <c r="A309" s="3">
        <v>45601</v>
      </c>
      <c r="B309" s="14" t="s">
        <v>242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45859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407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>
        <v>45859</v>
      </c>
      <c r="AK309" s="3">
        <v>0</v>
      </c>
      <c r="AL309" s="3">
        <v>45849</v>
      </c>
      <c r="AM309" s="3">
        <v>45856</v>
      </c>
      <c r="AN309" s="3">
        <v>45857</v>
      </c>
      <c r="AO309" s="3">
        <v>45857</v>
      </c>
      <c r="AP309" s="3">
        <v>45854</v>
      </c>
      <c r="AQ309" s="3">
        <v>45858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242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1693.4118389759997</v>
      </c>
      <c r="Q310" s="10">
        <v>0</v>
      </c>
      <c r="R310" s="10">
        <v>1693.4118389759997</v>
      </c>
      <c r="S310" s="9" t="s">
        <v>100</v>
      </c>
      <c r="T310" s="12">
        <v>45867</v>
      </c>
      <c r="U310" s="11">
        <v>52000</v>
      </c>
      <c r="V310" s="10">
        <v>0</v>
      </c>
      <c r="W310" s="10">
        <v>52000</v>
      </c>
      <c r="X310" s="10">
        <v>0</v>
      </c>
      <c r="Y310" s="10">
        <v>54600</v>
      </c>
      <c r="Z310" s="9" t="s">
        <v>407</v>
      </c>
      <c r="AA310" s="8">
        <v>55935.880000000005</v>
      </c>
      <c r="AB310" s="8">
        <v>0</v>
      </c>
      <c r="AC310" s="8">
        <v>55935.880000000005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45867</v>
      </c>
      <c r="AK310" s="3">
        <v>0</v>
      </c>
      <c r="AL310" s="3">
        <v>45857</v>
      </c>
      <c r="AM310" s="3">
        <v>45864</v>
      </c>
      <c r="AN310" s="3">
        <v>45865</v>
      </c>
      <c r="AO310" s="3">
        <v>45865</v>
      </c>
      <c r="AP310" s="3">
        <v>45862</v>
      </c>
      <c r="AQ310" s="3">
        <v>45866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7165.588218677779</v>
      </c>
    </row>
    <row r="311" spans="1:56" ht="28.5" customHeight="1" x14ac:dyDescent="0.45">
      <c r="A311" s="3">
        <v>45601</v>
      </c>
      <c r="B311" s="14" t="s">
        <v>242</v>
      </c>
      <c r="C311" s="9" t="s">
        <v>94</v>
      </c>
      <c r="D311" s="13" t="s">
        <v>158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5414.9448800240634</v>
      </c>
      <c r="Q311" s="10">
        <v>0</v>
      </c>
      <c r="R311" s="10">
        <v>5414.9448800240634</v>
      </c>
      <c r="S311" s="9" t="s">
        <v>100</v>
      </c>
      <c r="T311" s="12" t="s">
        <v>63</v>
      </c>
      <c r="U311" s="11">
        <v>166278</v>
      </c>
      <c r="V311" s="10">
        <v>0</v>
      </c>
      <c r="W311" s="10">
        <v>166278</v>
      </c>
      <c r="X311" s="10">
        <v>0</v>
      </c>
      <c r="Y311" s="10">
        <v>174591.9</v>
      </c>
      <c r="Z311" s="9" t="s">
        <v>407</v>
      </c>
      <c r="AA311" s="8">
        <v>178863.58182000002</v>
      </c>
      <c r="AB311" s="8">
        <v>0</v>
      </c>
      <c r="AC311" s="8">
        <v>178863.58182000002</v>
      </c>
      <c r="AD311" s="8">
        <v>0</v>
      </c>
      <c r="AE311" s="8">
        <v>0</v>
      </c>
      <c r="AF311" s="8" t="s">
        <v>408</v>
      </c>
      <c r="AG311" s="1" t="s">
        <v>122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22913.070727409686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101</v>
      </c>
      <c r="AA312" s="8">
        <v>1025216.4738200002</v>
      </c>
      <c r="AB312" s="8">
        <v>0</v>
      </c>
      <c r="AC312" s="8">
        <v>1025216.4738200002</v>
      </c>
      <c r="AD312" s="8">
        <v>0</v>
      </c>
      <c r="AE312" s="8">
        <v>0</v>
      </c>
      <c r="AF312" s="8" t="s">
        <v>58</v>
      </c>
      <c r="AG312" s="1" t="s">
        <v>122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121</v>
      </c>
      <c r="BD312" s="56">
        <v>0</v>
      </c>
    </row>
    <row r="313" spans="1:56" ht="28.5" customHeight="1" x14ac:dyDescent="0.45">
      <c r="A313" s="3">
        <v>45723</v>
      </c>
      <c r="B313" s="14" t="s">
        <v>546</v>
      </c>
      <c r="C313" s="9" t="s">
        <v>207</v>
      </c>
      <c r="D313" s="13" t="s">
        <v>533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114.57174504959998</v>
      </c>
      <c r="Q313" s="10">
        <v>0</v>
      </c>
      <c r="R313" s="10">
        <v>114.57174504959998</v>
      </c>
      <c r="S313" s="9" t="s">
        <v>220</v>
      </c>
      <c r="T313" s="12">
        <v>45737</v>
      </c>
      <c r="U313" s="11">
        <v>4000</v>
      </c>
      <c r="V313" s="10">
        <v>0</v>
      </c>
      <c r="W313" s="10">
        <v>4000</v>
      </c>
      <c r="X313" s="10">
        <v>4200</v>
      </c>
      <c r="Y313" s="10">
        <v>0</v>
      </c>
      <c r="Z313" s="9" t="s">
        <v>85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125</v>
      </c>
      <c r="AH313" s="1" t="s">
        <v>72</v>
      </c>
      <c r="AI313" s="1">
        <v>3</v>
      </c>
      <c r="AJ313" s="3">
        <v>45737</v>
      </c>
      <c r="AK313" s="3">
        <v>0</v>
      </c>
      <c r="AL313" s="3">
        <v>45727</v>
      </c>
      <c r="AM313" s="3">
        <v>45734</v>
      </c>
      <c r="AN313" s="3">
        <v>45735</v>
      </c>
      <c r="AO313" s="3">
        <v>45735</v>
      </c>
      <c r="AP313" s="3">
        <v>45732</v>
      </c>
      <c r="AQ313" s="3">
        <v>45736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105</v>
      </c>
      <c r="BD313" s="56">
        <v>0</v>
      </c>
    </row>
    <row r="314" spans="1:56" ht="28.5" customHeight="1" x14ac:dyDescent="0.45">
      <c r="A314" s="3">
        <v>45723</v>
      </c>
      <c r="B314" s="14" t="s">
        <v>546</v>
      </c>
      <c r="C314" s="9" t="s">
        <v>207</v>
      </c>
      <c r="D314" s="13" t="s">
        <v>534</v>
      </c>
      <c r="E314" s="9">
        <v>26</v>
      </c>
      <c r="F314" s="9">
        <v>41</v>
      </c>
      <c r="G314" s="9" t="s">
        <v>60</v>
      </c>
      <c r="H314" s="9">
        <v>0</v>
      </c>
      <c r="I314" s="9">
        <v>97</v>
      </c>
      <c r="J314" s="9" t="s">
        <v>57</v>
      </c>
      <c r="K314" s="9">
        <v>5</v>
      </c>
      <c r="L314" s="9" t="s">
        <v>92</v>
      </c>
      <c r="M314" s="10">
        <v>27</v>
      </c>
      <c r="N314" s="9">
        <v>43</v>
      </c>
      <c r="O314" s="9">
        <v>40</v>
      </c>
      <c r="P314" s="10">
        <v>114.57174504959998</v>
      </c>
      <c r="Q314" s="10">
        <v>0</v>
      </c>
      <c r="R314" s="10">
        <v>114.57174504959998</v>
      </c>
      <c r="S314" s="9" t="s">
        <v>220</v>
      </c>
      <c r="T314" s="12">
        <v>45737</v>
      </c>
      <c r="U314" s="11">
        <v>4000</v>
      </c>
      <c r="V314" s="10">
        <v>0</v>
      </c>
      <c r="W314" s="10">
        <v>4000</v>
      </c>
      <c r="X314" s="10">
        <v>4320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45737</v>
      </c>
      <c r="AK314" s="3">
        <v>0</v>
      </c>
      <c r="AL314" s="3">
        <v>45727</v>
      </c>
      <c r="AM314" s="3">
        <v>45734</v>
      </c>
      <c r="AN314" s="3">
        <v>45735</v>
      </c>
      <c r="AO314" s="3">
        <v>45735</v>
      </c>
      <c r="AP314" s="3">
        <v>45732</v>
      </c>
      <c r="AQ314" s="3">
        <v>45736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45717</v>
      </c>
      <c r="B315" s="14" t="s">
        <v>489</v>
      </c>
      <c r="C315" s="9" t="s">
        <v>150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133</v>
      </c>
      <c r="T315" s="12">
        <v>45741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61</v>
      </c>
      <c r="AH315" s="1" t="s">
        <v>77</v>
      </c>
      <c r="AI315" s="1">
        <v>1</v>
      </c>
      <c r="AJ315" s="3">
        <v>45741</v>
      </c>
      <c r="AK315" s="3">
        <v>0</v>
      </c>
      <c r="AL315" s="3">
        <v>0</v>
      </c>
      <c r="AM315" s="3">
        <v>0</v>
      </c>
      <c r="AN315" s="3">
        <v>0</v>
      </c>
      <c r="AO315" s="3">
        <v>45740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 t="s">
        <v>146</v>
      </c>
      <c r="B316" s="14" t="s">
        <v>146</v>
      </c>
      <c r="C316" s="9" t="s">
        <v>150</v>
      </c>
      <c r="D316" s="13" t="s">
        <v>59</v>
      </c>
      <c r="E316" s="9">
        <v>26</v>
      </c>
      <c r="F316" s="9">
        <v>39</v>
      </c>
      <c r="G316" s="9" t="s">
        <v>60</v>
      </c>
      <c r="H316" s="9">
        <v>0</v>
      </c>
      <c r="I316" s="9">
        <v>93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133</v>
      </c>
      <c r="T316" s="12">
        <v>45777</v>
      </c>
      <c r="U316" s="11">
        <v>10000</v>
      </c>
      <c r="V316" s="10">
        <v>0</v>
      </c>
      <c r="W316" s="10">
        <v>10000</v>
      </c>
      <c r="X316" s="10">
        <v>0</v>
      </c>
      <c r="Y316" s="10">
        <v>0</v>
      </c>
      <c r="Z316" s="9" t="s">
        <v>85</v>
      </c>
      <c r="AA316" s="8">
        <v>11315.7</v>
      </c>
      <c r="AB316" s="8">
        <v>0</v>
      </c>
      <c r="AC316" s="8">
        <v>11315.7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77</v>
      </c>
      <c r="AI316" s="1">
        <v>1</v>
      </c>
      <c r="AJ316" s="3">
        <v>45777</v>
      </c>
      <c r="AK316" s="3">
        <v>0</v>
      </c>
      <c r="AL316" s="3">
        <v>0</v>
      </c>
      <c r="AM316" s="3">
        <v>0</v>
      </c>
      <c r="AN316" s="3">
        <v>0</v>
      </c>
      <c r="AO316" s="3">
        <v>45776</v>
      </c>
      <c r="AP316" s="3">
        <v>45772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913.67990999999995</v>
      </c>
    </row>
    <row r="317" spans="1:56" ht="28.5" customHeight="1" x14ac:dyDescent="0.45">
      <c r="A317" s="3" t="s">
        <v>146</v>
      </c>
      <c r="B317" s="14" t="s">
        <v>146</v>
      </c>
      <c r="C317" s="9" t="s">
        <v>153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3925.4396133333335</v>
      </c>
    </row>
    <row r="318" spans="1:56" ht="28.5" customHeight="1" x14ac:dyDescent="0.45">
      <c r="A318" s="3" t="s">
        <v>146</v>
      </c>
      <c r="B318" s="14" t="s">
        <v>146</v>
      </c>
      <c r="C318" s="9" t="s">
        <v>207</v>
      </c>
      <c r="D318" s="13" t="s">
        <v>61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286.42936262399996</v>
      </c>
      <c r="Q318" s="10">
        <v>0</v>
      </c>
      <c r="R318" s="10">
        <v>286.42936262399996</v>
      </c>
      <c r="S318" s="9" t="s">
        <v>220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85</v>
      </c>
      <c r="AA318" s="8">
        <v>11874.499999999998</v>
      </c>
      <c r="AB318" s="8">
        <v>0</v>
      </c>
      <c r="AC318" s="8">
        <v>11874.499999999998</v>
      </c>
      <c r="AD318" s="8">
        <v>0</v>
      </c>
      <c r="AE318" s="8">
        <v>0</v>
      </c>
      <c r="AF318" s="8">
        <v>0</v>
      </c>
      <c r="AG318" s="1" t="s">
        <v>123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958.79990555555537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85</v>
      </c>
      <c r="AA319" s="8">
        <v>71805.8</v>
      </c>
      <c r="AB319" s="8">
        <v>0</v>
      </c>
      <c r="AC319" s="8">
        <v>71805.8</v>
      </c>
      <c r="AD319" s="8">
        <v>0</v>
      </c>
      <c r="AE319" s="8">
        <v>0</v>
      </c>
      <c r="AF319" s="8" t="s">
        <v>58</v>
      </c>
      <c r="AG319" s="1" t="s">
        <v>123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0</v>
      </c>
    </row>
    <row r="320" spans="1:56" ht="28.5" customHeight="1" x14ac:dyDescent="0.45">
      <c r="A320" s="3">
        <v>45730</v>
      </c>
      <c r="B320" s="14" t="s">
        <v>638</v>
      </c>
      <c r="C320" s="9" t="s">
        <v>229</v>
      </c>
      <c r="D320" s="13" t="s">
        <v>569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140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214</v>
      </c>
      <c r="T320" s="12">
        <v>45737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166</v>
      </c>
      <c r="AA320" s="8">
        <v>12433.3</v>
      </c>
      <c r="AB320" s="8">
        <v>12433.3</v>
      </c>
      <c r="AC320" s="8">
        <v>0</v>
      </c>
      <c r="AD320" s="8">
        <v>12433.3</v>
      </c>
      <c r="AE320" s="8">
        <v>0</v>
      </c>
      <c r="AF320" s="8">
        <v>0</v>
      </c>
      <c r="AG320" s="1" t="s">
        <v>122</v>
      </c>
      <c r="AH320" s="1" t="s">
        <v>68</v>
      </c>
      <c r="AI320" s="1">
        <v>4</v>
      </c>
      <c r="AJ320" s="3">
        <v>45737</v>
      </c>
      <c r="AK320" s="3">
        <v>45733</v>
      </c>
      <c r="AL320" s="3">
        <v>45727</v>
      </c>
      <c r="AM320" s="3">
        <v>45734</v>
      </c>
      <c r="AN320" s="3">
        <v>45735</v>
      </c>
      <c r="AO320" s="3">
        <v>45735</v>
      </c>
      <c r="AP320" s="3">
        <v>45732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customHeight="1" x14ac:dyDescent="0.45">
      <c r="A321" s="3" t="s">
        <v>146</v>
      </c>
      <c r="B321" s="14" t="s">
        <v>146</v>
      </c>
      <c r="C321" s="9" t="s">
        <v>229</v>
      </c>
      <c r="D321" s="13" t="s">
        <v>569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140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214</v>
      </c>
      <c r="T321" s="12">
        <v>45751</v>
      </c>
      <c r="U321" s="11">
        <v>15000</v>
      </c>
      <c r="V321" s="10">
        <v>0</v>
      </c>
      <c r="W321" s="10">
        <v>15000</v>
      </c>
      <c r="X321" s="10">
        <v>0</v>
      </c>
      <c r="Y321" s="10">
        <v>15750</v>
      </c>
      <c r="Z321" s="9" t="s">
        <v>166</v>
      </c>
      <c r="AA321" s="8">
        <v>18649.949999999997</v>
      </c>
      <c r="AB321" s="8">
        <v>3900</v>
      </c>
      <c r="AC321" s="8">
        <v>14749.949999999997</v>
      </c>
      <c r="AD321" s="8">
        <v>0</v>
      </c>
      <c r="AE321" s="8">
        <v>18649.949999999997</v>
      </c>
      <c r="AF321" s="8">
        <v>0</v>
      </c>
      <c r="AG321" s="1" t="s">
        <v>122</v>
      </c>
      <c r="AH321" s="1" t="s">
        <v>68</v>
      </c>
      <c r="AI321" s="1">
        <v>4</v>
      </c>
      <c r="AJ321" s="3">
        <v>45751</v>
      </c>
      <c r="AK321" s="3">
        <v>45747</v>
      </c>
      <c r="AL321" s="3">
        <v>45741</v>
      </c>
      <c r="AM321" s="3">
        <v>45748</v>
      </c>
      <c r="AN321" s="3">
        <v>45749</v>
      </c>
      <c r="AO321" s="3">
        <v>45749</v>
      </c>
      <c r="AP321" s="3">
        <v>45746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1325.201063333333</v>
      </c>
    </row>
    <row r="322" spans="1:56" ht="28.5" customHeight="1" x14ac:dyDescent="0.45">
      <c r="A322" s="3" t="s">
        <v>146</v>
      </c>
      <c r="B322" s="14" t="s">
        <v>146</v>
      </c>
      <c r="C322" s="9" t="s">
        <v>229</v>
      </c>
      <c r="D322" s="13" t="s">
        <v>569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214</v>
      </c>
      <c r="T322" s="12">
        <v>45754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166</v>
      </c>
      <c r="AA322" s="8">
        <v>12433.3</v>
      </c>
      <c r="AB322" s="8">
        <v>0</v>
      </c>
      <c r="AC322" s="8">
        <v>12433.3</v>
      </c>
      <c r="AD322" s="8">
        <v>0</v>
      </c>
      <c r="AE322" s="8">
        <v>12433.3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45754</v>
      </c>
      <c r="AK322" s="3">
        <v>45750</v>
      </c>
      <c r="AL322" s="3">
        <v>45744</v>
      </c>
      <c r="AM322" s="3">
        <v>45751</v>
      </c>
      <c r="AN322" s="3">
        <v>45752</v>
      </c>
      <c r="AO322" s="3">
        <v>45752</v>
      </c>
      <c r="AP322" s="3">
        <v>45749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1117.0629311111109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166</v>
      </c>
      <c r="AA323" s="8">
        <v>43516.549999999996</v>
      </c>
      <c r="AB323" s="8">
        <v>16333.3</v>
      </c>
      <c r="AC323" s="8">
        <v>27183.249999999996</v>
      </c>
      <c r="AD323" s="8">
        <v>12433.3</v>
      </c>
      <c r="AE323" s="8">
        <v>31083.249999999996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257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124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257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257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258</v>
      </c>
      <c r="BD326" s="56">
        <v>0</v>
      </c>
    </row>
    <row r="327" spans="1:56" ht="28.5" customHeight="1" x14ac:dyDescent="0.45">
      <c r="A327" s="3">
        <v>45723</v>
      </c>
      <c r="B327" s="14" t="s">
        <v>547</v>
      </c>
      <c r="C327" s="9" t="s">
        <v>113</v>
      </c>
      <c r="D327" s="13" t="s">
        <v>160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15000</v>
      </c>
      <c r="V327" s="10">
        <v>0</v>
      </c>
      <c r="W327" s="10">
        <v>15000</v>
      </c>
      <c r="X327" s="10">
        <v>19680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320</v>
      </c>
      <c r="AG327" s="1" t="s">
        <v>123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0</v>
      </c>
    </row>
    <row r="328" spans="1:56" ht="28.5" customHeight="1" x14ac:dyDescent="0.45">
      <c r="A328" s="3">
        <v>45723</v>
      </c>
      <c r="B328" s="14" t="s">
        <v>547</v>
      </c>
      <c r="C328" s="9" t="s">
        <v>113</v>
      </c>
      <c r="D328" s="13" t="s">
        <v>160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45735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89</v>
      </c>
      <c r="AA328" s="8">
        <v>18649.949999999997</v>
      </c>
      <c r="AB328" s="8">
        <v>10874</v>
      </c>
      <c r="AC328" s="8">
        <v>7775.9499999999971</v>
      </c>
      <c r="AD328" s="8">
        <v>0</v>
      </c>
      <c r="AE328" s="8">
        <v>18649.949999999997</v>
      </c>
      <c r="AF328" s="8" t="s">
        <v>320</v>
      </c>
      <c r="AG328" s="1" t="s">
        <v>125</v>
      </c>
      <c r="AH328" s="1" t="s">
        <v>68</v>
      </c>
      <c r="AI328" s="1">
        <v>4</v>
      </c>
      <c r="AJ328" s="3">
        <v>45735</v>
      </c>
      <c r="AK328" s="3">
        <v>45731</v>
      </c>
      <c r="AL328" s="3">
        <v>45725</v>
      </c>
      <c r="AM328" s="3">
        <v>45732</v>
      </c>
      <c r="AN328" s="3">
        <v>45733</v>
      </c>
      <c r="AO328" s="3">
        <v>45733</v>
      </c>
      <c r="AP328" s="3">
        <v>45730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801.95964333333313</v>
      </c>
    </row>
    <row r="329" spans="1:56" ht="28.5" customHeight="1" x14ac:dyDescent="0.45">
      <c r="A329" s="3">
        <v>45723</v>
      </c>
      <c r="B329" s="14" t="s">
        <v>548</v>
      </c>
      <c r="C329" s="9" t="s">
        <v>113</v>
      </c>
      <c r="D329" s="13" t="s">
        <v>160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45741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320</v>
      </c>
      <c r="AG329" s="1" t="s">
        <v>125</v>
      </c>
      <c r="AH329" s="1" t="s">
        <v>68</v>
      </c>
      <c r="AI329" s="1">
        <v>4</v>
      </c>
      <c r="AJ329" s="3">
        <v>45741</v>
      </c>
      <c r="AK329" s="3">
        <v>45737</v>
      </c>
      <c r="AL329" s="3">
        <v>45731</v>
      </c>
      <c r="AM329" s="3">
        <v>45738</v>
      </c>
      <c r="AN329" s="3">
        <v>45739</v>
      </c>
      <c r="AO329" s="3">
        <v>45739</v>
      </c>
      <c r="AP329" s="3">
        <v>45736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>
        <v>45731</v>
      </c>
      <c r="B330" s="14" t="s">
        <v>639</v>
      </c>
      <c r="C330" s="9" t="s">
        <v>113</v>
      </c>
      <c r="D330" s="13" t="s">
        <v>303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45744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320</v>
      </c>
      <c r="AG330" s="1" t="s">
        <v>123</v>
      </c>
      <c r="AH330" s="1" t="s">
        <v>68</v>
      </c>
      <c r="AI330" s="1">
        <v>4</v>
      </c>
      <c r="AJ330" s="3">
        <v>45744</v>
      </c>
      <c r="AK330" s="3">
        <v>45740</v>
      </c>
      <c r="AL330" s="3">
        <v>45734</v>
      </c>
      <c r="AM330" s="3">
        <v>45741</v>
      </c>
      <c r="AN330" s="3">
        <v>45742</v>
      </c>
      <c r="AO330" s="3">
        <v>45742</v>
      </c>
      <c r="AP330" s="3">
        <v>45739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45731</v>
      </c>
      <c r="B331" s="14" t="s">
        <v>138</v>
      </c>
      <c r="C331" s="9" t="s">
        <v>113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45744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89</v>
      </c>
      <c r="AA331" s="8">
        <v>12433.3</v>
      </c>
      <c r="AB331" s="8">
        <v>0</v>
      </c>
      <c r="AC331" s="8">
        <v>12433.3</v>
      </c>
      <c r="AD331" s="8">
        <v>0</v>
      </c>
      <c r="AE331" s="8">
        <v>12433.3</v>
      </c>
      <c r="AF331" s="8" t="s">
        <v>302</v>
      </c>
      <c r="AG331" s="1" t="s">
        <v>123</v>
      </c>
      <c r="AH331" s="1" t="s">
        <v>164</v>
      </c>
      <c r="AI331" s="1">
        <v>2</v>
      </c>
      <c r="AJ331" s="3">
        <v>45744</v>
      </c>
      <c r="AK331" s="3">
        <v>45742</v>
      </c>
      <c r="AL331" s="3">
        <v>0</v>
      </c>
      <c r="AM331" s="3">
        <v>0</v>
      </c>
      <c r="AN331" s="3">
        <v>0</v>
      </c>
      <c r="AO331" s="3">
        <v>45743</v>
      </c>
      <c r="AP331" s="3">
        <v>45739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492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1282.2876733333333</v>
      </c>
    </row>
    <row r="332" spans="1:56" ht="28.5" customHeight="1" x14ac:dyDescent="0.45">
      <c r="A332" s="3">
        <v>45731</v>
      </c>
      <c r="B332" s="14" t="s">
        <v>138</v>
      </c>
      <c r="C332" s="9" t="s">
        <v>113</v>
      </c>
      <c r="D332" s="13" t="s">
        <v>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45747</v>
      </c>
      <c r="U332" s="11">
        <v>20000</v>
      </c>
      <c r="V332" s="10">
        <v>0</v>
      </c>
      <c r="W332" s="10">
        <v>20000</v>
      </c>
      <c r="X332" s="10">
        <v>0</v>
      </c>
      <c r="Y332" s="10">
        <v>0</v>
      </c>
      <c r="Z332" s="9" t="s">
        <v>89</v>
      </c>
      <c r="AA332" s="8">
        <v>24866.6</v>
      </c>
      <c r="AB332" s="8">
        <v>0</v>
      </c>
      <c r="AC332" s="8">
        <v>24866.6</v>
      </c>
      <c r="AD332" s="8">
        <v>0</v>
      </c>
      <c r="AE332" s="8">
        <v>24866.6</v>
      </c>
      <c r="AF332" s="8" t="s">
        <v>302</v>
      </c>
      <c r="AG332" s="1" t="s">
        <v>123</v>
      </c>
      <c r="AH332" s="1" t="s">
        <v>164</v>
      </c>
      <c r="AI332" s="1">
        <v>2</v>
      </c>
      <c r="AJ332" s="3">
        <v>45747</v>
      </c>
      <c r="AK332" s="3">
        <v>45745</v>
      </c>
      <c r="AL332" s="3">
        <v>0</v>
      </c>
      <c r="AM332" s="3">
        <v>0</v>
      </c>
      <c r="AN332" s="3">
        <v>0</v>
      </c>
      <c r="AO332" s="3">
        <v>45746</v>
      </c>
      <c r="AP332" s="3">
        <v>45742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492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2564.5753466666665</v>
      </c>
    </row>
    <row r="333" spans="1:56" ht="28.5" customHeight="1" x14ac:dyDescent="0.45">
      <c r="A333" s="3">
        <v>45723</v>
      </c>
      <c r="B333" s="14" t="s">
        <v>549</v>
      </c>
      <c r="C333" s="9" t="s">
        <v>113</v>
      </c>
      <c r="D333" s="13" t="s">
        <v>160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45754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89</v>
      </c>
      <c r="AA333" s="8">
        <v>37299.899999999994</v>
      </c>
      <c r="AB333" s="8">
        <v>0</v>
      </c>
      <c r="AC333" s="8">
        <v>37299.899999999994</v>
      </c>
      <c r="AD333" s="8">
        <v>0</v>
      </c>
      <c r="AE333" s="8">
        <v>37299.899999999994</v>
      </c>
      <c r="AF333" s="8" t="s">
        <v>320</v>
      </c>
      <c r="AG333" s="1" t="s">
        <v>61</v>
      </c>
      <c r="AH333" s="1" t="s">
        <v>68</v>
      </c>
      <c r="AI333" s="1">
        <v>4</v>
      </c>
      <c r="AJ333" s="3">
        <v>45754</v>
      </c>
      <c r="AK333" s="3">
        <v>45750</v>
      </c>
      <c r="AL333" s="3">
        <v>45744</v>
      </c>
      <c r="AM333" s="3">
        <v>45751</v>
      </c>
      <c r="AN333" s="3">
        <v>45752</v>
      </c>
      <c r="AO333" s="3">
        <v>45752</v>
      </c>
      <c r="AP333" s="3">
        <v>45749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3846.8630200000002</v>
      </c>
    </row>
    <row r="334" spans="1:56" ht="28.5" customHeight="1" x14ac:dyDescent="0.45">
      <c r="A334" s="3">
        <v>45723</v>
      </c>
      <c r="B334" s="14" t="s">
        <v>550</v>
      </c>
      <c r="C334" s="9" t="s">
        <v>113</v>
      </c>
      <c r="D334" s="13" t="s">
        <v>160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45757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89</v>
      </c>
      <c r="AA334" s="8">
        <v>37299.899999999994</v>
      </c>
      <c r="AB334" s="8">
        <v>0</v>
      </c>
      <c r="AC334" s="8">
        <v>37299.899999999994</v>
      </c>
      <c r="AD334" s="8">
        <v>0</v>
      </c>
      <c r="AE334" s="8">
        <v>37299.899999999994</v>
      </c>
      <c r="AF334" s="8" t="s">
        <v>320</v>
      </c>
      <c r="AG334" s="1" t="s">
        <v>122</v>
      </c>
      <c r="AH334" s="1" t="s">
        <v>68</v>
      </c>
      <c r="AI334" s="1">
        <v>4</v>
      </c>
      <c r="AJ334" s="3">
        <v>45757</v>
      </c>
      <c r="AK334" s="3">
        <v>45753</v>
      </c>
      <c r="AL334" s="3">
        <v>45747</v>
      </c>
      <c r="AM334" s="3">
        <v>45754</v>
      </c>
      <c r="AN334" s="3">
        <v>45755</v>
      </c>
      <c r="AO334" s="3">
        <v>45755</v>
      </c>
      <c r="AP334" s="3">
        <v>45752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3846.8630200000002</v>
      </c>
    </row>
    <row r="335" spans="1:56" ht="28.5" customHeight="1" x14ac:dyDescent="0.45">
      <c r="A335" s="3">
        <v>45723</v>
      </c>
      <c r="B335" s="14" t="s">
        <v>551</v>
      </c>
      <c r="C335" s="9" t="s">
        <v>113</v>
      </c>
      <c r="D335" s="13" t="s">
        <v>160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45772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320</v>
      </c>
      <c r="AG335" s="1" t="s">
        <v>122</v>
      </c>
      <c r="AH335" s="1" t="s">
        <v>68</v>
      </c>
      <c r="AI335" s="1">
        <v>4</v>
      </c>
      <c r="AJ335" s="3">
        <v>45772</v>
      </c>
      <c r="AK335" s="3">
        <v>45768</v>
      </c>
      <c r="AL335" s="3">
        <v>45762</v>
      </c>
      <c r="AM335" s="3">
        <v>45769</v>
      </c>
      <c r="AN335" s="3">
        <v>45770</v>
      </c>
      <c r="AO335" s="3">
        <v>45770</v>
      </c>
      <c r="AP335" s="3">
        <v>45767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61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21000</v>
      </c>
      <c r="Z336" s="9" t="s">
        <v>89</v>
      </c>
      <c r="AA336" s="8">
        <v>24866.6</v>
      </c>
      <c r="AB336" s="8">
        <v>0</v>
      </c>
      <c r="AC336" s="8">
        <v>24866.6</v>
      </c>
      <c r="AD336" s="8">
        <v>0</v>
      </c>
      <c r="AE336" s="8">
        <v>24866.6</v>
      </c>
      <c r="AF336" s="8" t="s">
        <v>320</v>
      </c>
      <c r="AG336" s="1" t="s">
        <v>123</v>
      </c>
      <c r="AH336" s="1" t="s">
        <v>68</v>
      </c>
      <c r="AI336" s="1">
        <v>4</v>
      </c>
      <c r="AJ336" s="3">
        <v>45777</v>
      </c>
      <c r="AK336" s="3">
        <v>45773</v>
      </c>
      <c r="AL336" s="3">
        <v>45767</v>
      </c>
      <c r="AM336" s="3">
        <v>45774</v>
      </c>
      <c r="AN336" s="3">
        <v>45775</v>
      </c>
      <c r="AO336" s="3">
        <v>45775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2564.5753466666665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242449.34999999998</v>
      </c>
      <c r="AB337" s="8">
        <v>10874</v>
      </c>
      <c r="AC337" s="8">
        <v>231575.34999999998</v>
      </c>
      <c r="AD337" s="8">
        <v>0</v>
      </c>
      <c r="AE337" s="8">
        <v>242449.34999999998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517</v>
      </c>
      <c r="C338" s="9" t="s">
        <v>167</v>
      </c>
      <c r="D338" s="13" t="s">
        <v>168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45750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169</v>
      </c>
      <c r="AI338" s="1">
        <v>2</v>
      </c>
      <c r="AJ338" s="3">
        <v>45750</v>
      </c>
      <c r="AK338" s="3">
        <v>0</v>
      </c>
      <c r="AL338" s="3">
        <v>45741</v>
      </c>
      <c r="AM338" s="3">
        <v>45748</v>
      </c>
      <c r="AN338" s="3">
        <v>0</v>
      </c>
      <c r="AO338" s="3">
        <v>45749</v>
      </c>
      <c r="AP338" s="3">
        <v>45745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10611</v>
      </c>
      <c r="AC339" s="8">
        <v>16490.800000000003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1853.3826888888893</v>
      </c>
    </row>
    <row r="340" spans="1:56" ht="28.5" customHeight="1" x14ac:dyDescent="0.45">
      <c r="A340" s="3" t="s">
        <v>146</v>
      </c>
      <c r="B340" s="14" t="s">
        <v>146</v>
      </c>
      <c r="C340" s="9" t="s">
        <v>167</v>
      </c>
      <c r="D340" s="13" t="s">
        <v>168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169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69983.5</v>
      </c>
      <c r="AC341" s="8">
        <v>75863.3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170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6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E8EB-8E8A-480B-A16A-2798C21788B3}">
  <sheetPr>
    <tabColor rgb="FFFFFF00"/>
  </sheetPr>
  <dimension ref="A1:BD329"/>
  <sheetViews>
    <sheetView zoomScale="80" zoomScaleNormal="80" workbookViewId="0">
      <selection activeCell="Y17" sqref="Y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45731</v>
      </c>
      <c r="E3" s="80" t="s">
        <v>52</v>
      </c>
      <c r="F3" s="80"/>
      <c r="G3" s="81">
        <v>9.5299999999999994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5049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484</v>
      </c>
      <c r="C13" s="9" t="s">
        <v>147</v>
      </c>
      <c r="D13" s="13" t="s">
        <v>259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483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190</v>
      </c>
      <c r="AA14" s="8">
        <v>60903.612000000001</v>
      </c>
      <c r="AB14" s="8">
        <v>38024</v>
      </c>
      <c r="AC14" s="8">
        <v>22879.612000000001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1661.5682670222225</v>
      </c>
    </row>
    <row r="15" spans="1:56" ht="28.5" customHeight="1" x14ac:dyDescent="0.45">
      <c r="A15" s="3" t="s">
        <v>146</v>
      </c>
      <c r="B15" s="14" t="s">
        <v>146</v>
      </c>
      <c r="C15" s="9" t="s">
        <v>275</v>
      </c>
      <c r="D15" s="13" t="s">
        <v>276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190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 t="s">
        <v>146</v>
      </c>
      <c r="B16" s="14" t="s">
        <v>146</v>
      </c>
      <c r="C16" s="9" t="s">
        <v>475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190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45746</v>
      </c>
      <c r="AK16" s="3">
        <v>0</v>
      </c>
      <c r="AL16" s="3">
        <v>45737</v>
      </c>
      <c r="AM16" s="3">
        <v>45744</v>
      </c>
      <c r="AN16" s="3">
        <v>45745</v>
      </c>
      <c r="AO16" s="3">
        <v>45745</v>
      </c>
      <c r="AP16" s="3">
        <v>45741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2556.6217600000009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190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450</v>
      </c>
      <c r="D18" s="13" t="s">
        <v>61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133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190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8.5" customHeight="1" x14ac:dyDescent="0.45">
      <c r="A19" s="3" t="s">
        <v>146</v>
      </c>
      <c r="B19" s="14" t="s">
        <v>146</v>
      </c>
      <c r="C19" s="9" t="s">
        <v>475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190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190</v>
      </c>
      <c r="AA20" s="8">
        <v>262211.31200000003</v>
      </c>
      <c r="AB20" s="8">
        <v>38024</v>
      </c>
      <c r="AC20" s="8">
        <v>224187.31200000001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447</v>
      </c>
      <c r="C21" s="9" t="s">
        <v>73</v>
      </c>
      <c r="D21" s="13" t="s">
        <v>194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157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197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448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198</v>
      </c>
      <c r="BD21" s="56">
        <v>662.93796800000007</v>
      </c>
    </row>
    <row r="22" spans="1:56" ht="28.5" customHeight="1" x14ac:dyDescent="0.45">
      <c r="A22" s="3">
        <v>45710</v>
      </c>
      <c r="B22" s="14" t="s">
        <v>447</v>
      </c>
      <c r="C22" s="9" t="s">
        <v>73</v>
      </c>
      <c r="D22" s="13" t="s">
        <v>227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157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448</v>
      </c>
      <c r="AG22" s="1" t="s">
        <v>124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198</v>
      </c>
      <c r="BD22" s="56">
        <v>0</v>
      </c>
    </row>
    <row r="23" spans="1:56" ht="28.5" customHeight="1" x14ac:dyDescent="0.45">
      <c r="A23" s="3">
        <v>45710</v>
      </c>
      <c r="B23" s="14" t="s">
        <v>447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197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448</v>
      </c>
      <c r="AG23" s="1" t="s">
        <v>124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331.46898400000003</v>
      </c>
    </row>
    <row r="24" spans="1:56" ht="28.5" customHeight="1" x14ac:dyDescent="0.45">
      <c r="A24" s="3">
        <v>45710</v>
      </c>
      <c r="B24" s="14" t="s">
        <v>447</v>
      </c>
      <c r="C24" s="9" t="s">
        <v>73</v>
      </c>
      <c r="D24" s="13" t="s">
        <v>294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197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448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331.46898400000003</v>
      </c>
    </row>
    <row r="25" spans="1:56" ht="28.5" customHeight="1" x14ac:dyDescent="0.45">
      <c r="A25" s="3">
        <v>45716</v>
      </c>
      <c r="B25" s="14" t="s">
        <v>476</v>
      </c>
      <c r="C25" s="9" t="s">
        <v>73</v>
      </c>
      <c r="D25" s="13" t="s">
        <v>413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45731</v>
      </c>
      <c r="U25" s="11">
        <v>5000</v>
      </c>
      <c r="V25" s="10">
        <v>0</v>
      </c>
      <c r="W25" s="10">
        <v>5000</v>
      </c>
      <c r="X25" s="10">
        <v>6510</v>
      </c>
      <c r="Y25" s="10">
        <v>0</v>
      </c>
      <c r="Z25" s="9" t="s">
        <v>197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465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 t="s">
        <v>615</v>
      </c>
      <c r="AZ25" s="2">
        <v>0</v>
      </c>
      <c r="BA25" s="2">
        <v>0</v>
      </c>
      <c r="BB25" s="2">
        <v>0</v>
      </c>
      <c r="BC25" s="1" t="s">
        <v>198</v>
      </c>
      <c r="BD25" s="56">
        <v>0</v>
      </c>
    </row>
    <row r="26" spans="1:56" ht="28.5" customHeight="1" x14ac:dyDescent="0.45">
      <c r="A26" s="3">
        <v>45716</v>
      </c>
      <c r="B26" s="14" t="s">
        <v>476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465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0</v>
      </c>
    </row>
    <row r="27" spans="1:56" ht="28.5" customHeight="1" x14ac:dyDescent="0.45">
      <c r="A27" s="3">
        <v>45715</v>
      </c>
      <c r="B27" s="14" t="s">
        <v>478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197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465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45715</v>
      </c>
      <c r="B28" s="14" t="s">
        <v>481</v>
      </c>
      <c r="C28" s="9" t="s">
        <v>73</v>
      </c>
      <c r="D28" s="13" t="s">
        <v>295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45703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466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45716</v>
      </c>
      <c r="B29" s="14" t="s">
        <v>479</v>
      </c>
      <c r="C29" s="9" t="s">
        <v>73</v>
      </c>
      <c r="D29" s="13" t="s">
        <v>231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480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331.46898400000003</v>
      </c>
    </row>
    <row r="30" spans="1:56" ht="28.5" customHeight="1" x14ac:dyDescent="0.45">
      <c r="A30" s="3">
        <v>45716</v>
      </c>
      <c r="B30" s="14" t="s">
        <v>479</v>
      </c>
      <c r="C30" s="9" t="s">
        <v>73</v>
      </c>
      <c r="D30" s="13" t="s">
        <v>269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480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331.46898400000003</v>
      </c>
    </row>
    <row r="31" spans="1:56" ht="28.5" customHeight="1" x14ac:dyDescent="0.45">
      <c r="A31" s="3">
        <v>45716</v>
      </c>
      <c r="B31" s="14" t="s">
        <v>479</v>
      </c>
      <c r="C31" s="9" t="s">
        <v>73</v>
      </c>
      <c r="D31" s="13" t="s">
        <v>294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480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331.46898400000003</v>
      </c>
    </row>
    <row r="32" spans="1:56" ht="28.5" customHeight="1" x14ac:dyDescent="0.45">
      <c r="A32" s="3">
        <v>45716</v>
      </c>
      <c r="B32" s="14" t="s">
        <v>479</v>
      </c>
      <c r="C32" s="9" t="s">
        <v>73</v>
      </c>
      <c r="D32" s="13" t="s">
        <v>232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197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480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662.93796800000007</v>
      </c>
    </row>
    <row r="33" spans="1:56" ht="28.5" customHeight="1" x14ac:dyDescent="0.45">
      <c r="A33" s="3">
        <v>45715</v>
      </c>
      <c r="B33" s="14" t="s">
        <v>478</v>
      </c>
      <c r="C33" s="9" t="s">
        <v>73</v>
      </c>
      <c r="D33" s="13" t="s">
        <v>293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465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352.51463377777782</v>
      </c>
    </row>
    <row r="34" spans="1:56" ht="28.5" customHeight="1" x14ac:dyDescent="0.45">
      <c r="A34" s="3">
        <v>45716</v>
      </c>
      <c r="B34" s="14" t="s">
        <v>479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466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518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45716</v>
      </c>
      <c r="B35" s="14" t="s">
        <v>479</v>
      </c>
      <c r="C35" s="9" t="s">
        <v>73</v>
      </c>
      <c r="D35" s="13" t="s">
        <v>255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466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331.46898400000003</v>
      </c>
    </row>
    <row r="36" spans="1:56" ht="28.5" customHeight="1" x14ac:dyDescent="0.45">
      <c r="A36" s="3">
        <v>45715</v>
      </c>
      <c r="B36" s="14" t="s">
        <v>481</v>
      </c>
      <c r="C36" s="9" t="s">
        <v>73</v>
      </c>
      <c r="D36" s="13" t="s">
        <v>232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197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466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705.02926755555563</v>
      </c>
    </row>
    <row r="37" spans="1:56" ht="28.5" customHeight="1" x14ac:dyDescent="0.45">
      <c r="A37" s="3">
        <v>45716</v>
      </c>
      <c r="B37" s="14" t="s">
        <v>479</v>
      </c>
      <c r="C37" s="9" t="s">
        <v>73</v>
      </c>
      <c r="D37" s="13" t="s">
        <v>342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467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45716</v>
      </c>
      <c r="B38" s="14" t="s">
        <v>479</v>
      </c>
      <c r="C38" s="9" t="s">
        <v>73</v>
      </c>
      <c r="D38" s="13" t="s">
        <v>239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467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331.46898400000003</v>
      </c>
    </row>
    <row r="39" spans="1:56" ht="28.5" customHeight="1" x14ac:dyDescent="0.45">
      <c r="A39" s="3">
        <v>45716</v>
      </c>
      <c r="B39" s="14" t="s">
        <v>479</v>
      </c>
      <c r="C39" s="9" t="s">
        <v>73</v>
      </c>
      <c r="D39" s="13" t="s">
        <v>382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467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331.46898400000003</v>
      </c>
    </row>
    <row r="40" spans="1:56" ht="28.5" customHeight="1" x14ac:dyDescent="0.45">
      <c r="A40" s="3">
        <v>45716</v>
      </c>
      <c r="B40" s="14" t="s">
        <v>479</v>
      </c>
      <c r="C40" s="9" t="s">
        <v>73</v>
      </c>
      <c r="D40" s="13" t="s">
        <v>294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331.46898400000003</v>
      </c>
    </row>
    <row r="41" spans="1:56" ht="28.5" customHeight="1" x14ac:dyDescent="0.45">
      <c r="A41" s="3">
        <v>45715</v>
      </c>
      <c r="B41" s="14" t="s">
        <v>482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197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467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394.60593333333333</v>
      </c>
    </row>
    <row r="42" spans="1:56" ht="28.5" customHeight="1" x14ac:dyDescent="0.45">
      <c r="A42" s="3">
        <v>45722</v>
      </c>
      <c r="B42" s="14" t="s">
        <v>506</v>
      </c>
      <c r="C42" s="9" t="s">
        <v>73</v>
      </c>
      <c r="D42" s="13" t="s">
        <v>194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197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507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662.93796800000007</v>
      </c>
    </row>
    <row r="43" spans="1:56" ht="28.5" customHeight="1" x14ac:dyDescent="0.45">
      <c r="A43" s="3">
        <v>45722</v>
      </c>
      <c r="B43" s="14" t="s">
        <v>506</v>
      </c>
      <c r="C43" s="9" t="s">
        <v>73</v>
      </c>
      <c r="D43" s="13" t="s">
        <v>269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507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45722</v>
      </c>
      <c r="B44" s="14" t="s">
        <v>506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507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45722</v>
      </c>
      <c r="B45" s="14" t="s">
        <v>506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507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45728</v>
      </c>
      <c r="B46" s="14" t="s">
        <v>571</v>
      </c>
      <c r="C46" s="9" t="s">
        <v>73</v>
      </c>
      <c r="D46" s="13" t="s">
        <v>231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572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45728</v>
      </c>
      <c r="B47" s="14" t="s">
        <v>573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572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352.51463377777782</v>
      </c>
    </row>
    <row r="48" spans="1:56" ht="28.5" customHeight="1" x14ac:dyDescent="0.45">
      <c r="A48" s="3">
        <v>45728</v>
      </c>
      <c r="B48" s="14" t="s">
        <v>573</v>
      </c>
      <c r="C48" s="9" t="s">
        <v>73</v>
      </c>
      <c r="D48" s="13" t="s">
        <v>383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572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352.51463377777782</v>
      </c>
    </row>
    <row r="49" spans="1:56" ht="28.5" customHeight="1" x14ac:dyDescent="0.45">
      <c r="A49" s="3">
        <v>45728</v>
      </c>
      <c r="B49" s="14" t="s">
        <v>573</v>
      </c>
      <c r="C49" s="9" t="s">
        <v>73</v>
      </c>
      <c r="D49" s="13" t="s">
        <v>260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197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572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705.02926755555563</v>
      </c>
    </row>
    <row r="50" spans="1:56" ht="28.5" customHeight="1" x14ac:dyDescent="0.45">
      <c r="A50" s="3">
        <v>45722</v>
      </c>
      <c r="B50" s="14" t="s">
        <v>506</v>
      </c>
      <c r="C50" s="9" t="s">
        <v>73</v>
      </c>
      <c r="D50" s="13" t="s">
        <v>232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197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508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662.93796800000007</v>
      </c>
    </row>
    <row r="51" spans="1:56" ht="28.5" customHeight="1" x14ac:dyDescent="0.45">
      <c r="A51" s="3">
        <v>45722</v>
      </c>
      <c r="B51" s="14" t="s">
        <v>506</v>
      </c>
      <c r="C51" s="9" t="s">
        <v>73</v>
      </c>
      <c r="D51" s="13" t="s">
        <v>256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197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508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662.93796800000007</v>
      </c>
    </row>
    <row r="52" spans="1:56" ht="28.5" customHeight="1" x14ac:dyDescent="0.45">
      <c r="A52" s="3">
        <v>45722</v>
      </c>
      <c r="B52" s="14" t="s">
        <v>506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197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508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331.46898400000003</v>
      </c>
    </row>
    <row r="53" spans="1:56" ht="28.5" customHeight="1" x14ac:dyDescent="0.45">
      <c r="A53" s="3">
        <v>45728</v>
      </c>
      <c r="B53" s="14" t="s">
        <v>571</v>
      </c>
      <c r="C53" s="9" t="s">
        <v>73</v>
      </c>
      <c r="D53" s="13" t="s">
        <v>357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197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574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331.46898400000003</v>
      </c>
    </row>
    <row r="54" spans="1:56" ht="28.5" customHeight="1" x14ac:dyDescent="0.45">
      <c r="A54" s="3">
        <v>45728</v>
      </c>
      <c r="B54" s="14" t="s">
        <v>571</v>
      </c>
      <c r="C54" s="9" t="s">
        <v>73</v>
      </c>
      <c r="D54" s="13" t="s">
        <v>358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197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574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331.46898400000003</v>
      </c>
    </row>
    <row r="55" spans="1:56" ht="28.5" customHeight="1" x14ac:dyDescent="0.45">
      <c r="A55" s="3">
        <v>45728</v>
      </c>
      <c r="B55" s="14" t="s">
        <v>571</v>
      </c>
      <c r="C55" s="9" t="s">
        <v>73</v>
      </c>
      <c r="D55" s="13" t="s">
        <v>413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197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574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331.46898400000003</v>
      </c>
    </row>
    <row r="56" spans="1:56" ht="28.5" customHeight="1" x14ac:dyDescent="0.45">
      <c r="A56" s="3">
        <v>45728</v>
      </c>
      <c r="B56" s="14" t="s">
        <v>573</v>
      </c>
      <c r="C56" s="9" t="s">
        <v>73</v>
      </c>
      <c r="D56" s="13" t="s">
        <v>232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157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197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574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705.02926755555563</v>
      </c>
    </row>
    <row r="57" spans="1:56" ht="28.5" customHeight="1" x14ac:dyDescent="0.45">
      <c r="A57" s="3">
        <v>45722</v>
      </c>
      <c r="B57" s="14" t="s">
        <v>506</v>
      </c>
      <c r="C57" s="9" t="s">
        <v>73</v>
      </c>
      <c r="D57" s="13" t="s">
        <v>509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157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197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510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331.46898400000003</v>
      </c>
    </row>
    <row r="58" spans="1:56" ht="28.5" customHeight="1" x14ac:dyDescent="0.45">
      <c r="A58" s="3">
        <v>45722</v>
      </c>
      <c r="B58" s="14" t="s">
        <v>506</v>
      </c>
      <c r="C58" s="9" t="s">
        <v>73</v>
      </c>
      <c r="D58" s="13" t="s">
        <v>255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157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197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510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198</v>
      </c>
      <c r="BD58" s="56">
        <v>331.46898400000003</v>
      </c>
    </row>
    <row r="59" spans="1:56" ht="28.5" customHeight="1" x14ac:dyDescent="0.45">
      <c r="A59" s="3">
        <v>45721</v>
      </c>
      <c r="B59" s="14" t="s">
        <v>520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157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197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198</v>
      </c>
      <c r="BD59" s="56">
        <v>394.60593333333333</v>
      </c>
    </row>
    <row r="60" spans="1:56" ht="28.5" customHeight="1" x14ac:dyDescent="0.45">
      <c r="A60" s="3">
        <v>45728</v>
      </c>
      <c r="B60" s="14" t="s">
        <v>571</v>
      </c>
      <c r="C60" s="9" t="s">
        <v>73</v>
      </c>
      <c r="D60" s="13" t="s">
        <v>194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157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197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575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662.93796800000007</v>
      </c>
    </row>
    <row r="61" spans="1:56" ht="28.5" customHeight="1" x14ac:dyDescent="0.45">
      <c r="A61" s="3">
        <v>45728</v>
      </c>
      <c r="B61" s="14" t="s">
        <v>571</v>
      </c>
      <c r="C61" s="9" t="s">
        <v>73</v>
      </c>
      <c r="D61" s="13" t="s">
        <v>239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157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197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575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331.46898400000003</v>
      </c>
    </row>
    <row r="62" spans="1:56" ht="28.5" customHeight="1" x14ac:dyDescent="0.45">
      <c r="A62" s="3">
        <v>45728</v>
      </c>
      <c r="B62" s="14" t="s">
        <v>571</v>
      </c>
      <c r="C62" s="9" t="s">
        <v>73</v>
      </c>
      <c r="D62" s="13" t="s">
        <v>238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157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197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575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198</v>
      </c>
      <c r="BD62" s="56">
        <v>331.46898400000003</v>
      </c>
    </row>
    <row r="63" spans="1:56" ht="28.5" customHeight="1" x14ac:dyDescent="0.45">
      <c r="A63" s="3">
        <v>45728</v>
      </c>
      <c r="B63" s="14" t="s">
        <v>573</v>
      </c>
      <c r="C63" s="9" t="s">
        <v>73</v>
      </c>
      <c r="D63" s="13" t="s">
        <v>293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157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197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575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198</v>
      </c>
      <c r="BD63" s="56">
        <v>352.51463377777782</v>
      </c>
    </row>
    <row r="64" spans="1:56" ht="28.5" customHeight="1" x14ac:dyDescent="0.45">
      <c r="A64" s="3">
        <v>45728</v>
      </c>
      <c r="B64" s="14" t="s">
        <v>576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157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197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577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198</v>
      </c>
      <c r="BD64" s="56">
        <v>1325.8759360000001</v>
      </c>
    </row>
    <row r="65" spans="1:56" ht="28.5" customHeight="1" x14ac:dyDescent="0.45">
      <c r="A65" s="3">
        <v>45728</v>
      </c>
      <c r="B65" s="14" t="s">
        <v>578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157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197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579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198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157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197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198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197</v>
      </c>
      <c r="AA67" s="8">
        <v>773518.89999999991</v>
      </c>
      <c r="AB67" s="8">
        <v>3352.8</v>
      </c>
      <c r="AC67" s="8">
        <v>770166.1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199</v>
      </c>
      <c r="BD67" s="56">
        <v>0</v>
      </c>
    </row>
    <row r="68" spans="1:56" ht="28.5" customHeight="1" x14ac:dyDescent="0.45">
      <c r="A68" s="3">
        <v>45717</v>
      </c>
      <c r="B68" s="14" t="s">
        <v>485</v>
      </c>
      <c r="C68" s="9" t="s">
        <v>321</v>
      </c>
      <c r="D68" s="13" t="s">
        <v>486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323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321</v>
      </c>
      <c r="D69" s="13" t="s">
        <v>322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323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323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324</v>
      </c>
      <c r="BD70" s="56">
        <v>0</v>
      </c>
    </row>
    <row r="71" spans="1:56" ht="28.5" customHeight="1" x14ac:dyDescent="0.45">
      <c r="A71" s="3">
        <v>45721</v>
      </c>
      <c r="B71" s="14" t="s">
        <v>522</v>
      </c>
      <c r="C71" s="9" t="s">
        <v>152</v>
      </c>
      <c r="D71" s="13" t="s">
        <v>493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240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241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196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196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122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454</v>
      </c>
      <c r="C78" s="9" t="s">
        <v>111</v>
      </c>
      <c r="D78" s="13" t="s">
        <v>455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331</v>
      </c>
      <c r="C79" s="9" t="s">
        <v>132</v>
      </c>
      <c r="D79" s="13" t="s">
        <v>305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331</v>
      </c>
      <c r="C80" s="9" t="s">
        <v>132</v>
      </c>
      <c r="D80" s="13" t="s">
        <v>364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2500</v>
      </c>
      <c r="W80" s="10">
        <v>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331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1780</v>
      </c>
      <c r="W81" s="10">
        <v>720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331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45734</v>
      </c>
      <c r="U82" s="11">
        <v>2300</v>
      </c>
      <c r="V82" s="10">
        <v>2318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45734</v>
      </c>
      <c r="AK82" s="3">
        <v>45730</v>
      </c>
      <c r="AL82" s="3">
        <v>45723</v>
      </c>
      <c r="AM82" s="3">
        <v>45731</v>
      </c>
      <c r="AN82" s="3">
        <v>45732</v>
      </c>
      <c r="AO82" s="3">
        <v>45733</v>
      </c>
      <c r="AP82" s="3">
        <v>45729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331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2424</v>
      </c>
      <c r="W83" s="10">
        <v>76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373</v>
      </c>
      <c r="C84" s="9" t="s">
        <v>152</v>
      </c>
      <c r="D84" s="13" t="s">
        <v>162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302</v>
      </c>
      <c r="AG84" s="1" t="s">
        <v>123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591</v>
      </c>
      <c r="C85" s="9" t="s">
        <v>555</v>
      </c>
      <c r="D85" s="13" t="s">
        <v>556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254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122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616</v>
      </c>
      <c r="C86" s="9" t="s">
        <v>111</v>
      </c>
      <c r="D86" s="13" t="s">
        <v>592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45731</v>
      </c>
      <c r="B87" s="14" t="s">
        <v>138</v>
      </c>
      <c r="C87" s="9" t="s">
        <v>111</v>
      </c>
      <c r="D87" s="13" t="s">
        <v>617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45674</v>
      </c>
      <c r="B88" s="14" t="s">
        <v>331</v>
      </c>
      <c r="C88" s="9" t="s">
        <v>132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45737</v>
      </c>
      <c r="U88" s="11">
        <v>2300</v>
      </c>
      <c r="V88" s="10">
        <v>2084</v>
      </c>
      <c r="W88" s="10">
        <v>216</v>
      </c>
      <c r="X88" s="10">
        <v>5403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45737</v>
      </c>
      <c r="AK88" s="3">
        <v>45733</v>
      </c>
      <c r="AL88" s="3">
        <v>45726</v>
      </c>
      <c r="AM88" s="3">
        <v>45734</v>
      </c>
      <c r="AN88" s="3">
        <v>45735</v>
      </c>
      <c r="AO88" s="3">
        <v>45736</v>
      </c>
      <c r="AP88" s="3">
        <v>45732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618</v>
      </c>
      <c r="C89" s="9" t="s">
        <v>300</v>
      </c>
      <c r="D89" s="13" t="s">
        <v>593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253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45737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45737</v>
      </c>
      <c r="AK89" s="3">
        <v>45733</v>
      </c>
      <c r="AL89" s="3">
        <v>45727</v>
      </c>
      <c r="AM89" s="3">
        <v>45734</v>
      </c>
      <c r="AN89" s="3">
        <v>45735</v>
      </c>
      <c r="AO89" s="3">
        <v>45735</v>
      </c>
      <c r="AP89" s="3">
        <v>45732</v>
      </c>
      <c r="AQ89" s="3">
        <v>45736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331</v>
      </c>
      <c r="C90" s="9" t="s">
        <v>132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2172</v>
      </c>
      <c r="W90" s="10">
        <v>328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331</v>
      </c>
      <c r="C91" s="9" t="s">
        <v>132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2225</v>
      </c>
      <c r="W91" s="10">
        <v>275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331</v>
      </c>
      <c r="C92" s="9" t="s">
        <v>132</v>
      </c>
      <c r="D92" s="13" t="s">
        <v>366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45742</v>
      </c>
      <c r="U92" s="11">
        <v>2500</v>
      </c>
      <c r="V92" s="10">
        <v>3047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385</v>
      </c>
      <c r="AG92" s="1" t="s">
        <v>122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331</v>
      </c>
      <c r="C93" s="9" t="s">
        <v>132</v>
      </c>
      <c r="D93" s="13">
        <v>966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45735</v>
      </c>
      <c r="U93" s="11">
        <v>2500</v>
      </c>
      <c r="V93" s="10">
        <v>1875</v>
      </c>
      <c r="W93" s="10">
        <v>625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45735</v>
      </c>
      <c r="AK93" s="3">
        <v>45731</v>
      </c>
      <c r="AL93" s="3">
        <v>45724</v>
      </c>
      <c r="AM93" s="3">
        <v>45732</v>
      </c>
      <c r="AN93" s="3">
        <v>45733</v>
      </c>
      <c r="AO93" s="3">
        <v>45734</v>
      </c>
      <c r="AP93" s="3">
        <v>45730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396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45727</v>
      </c>
      <c r="B94" s="14" t="s">
        <v>594</v>
      </c>
      <c r="C94" s="9" t="s">
        <v>557</v>
      </c>
      <c r="D94" s="13" t="s">
        <v>558</v>
      </c>
      <c r="E94" s="9">
        <v>20</v>
      </c>
      <c r="F94" s="9">
        <v>34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5</v>
      </c>
      <c r="L94" s="9" t="s">
        <v>254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45738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2689</v>
      </c>
      <c r="AC94" s="8">
        <v>2270.3500000000004</v>
      </c>
      <c r="AD94" s="8">
        <v>0</v>
      </c>
      <c r="AE94" s="8">
        <v>4959.3500000000004</v>
      </c>
      <c r="AF94" s="8" t="s">
        <v>356</v>
      </c>
      <c r="AG94" s="1" t="s">
        <v>123</v>
      </c>
      <c r="AH94" s="1" t="s">
        <v>75</v>
      </c>
      <c r="AI94" s="1">
        <v>4</v>
      </c>
      <c r="AJ94" s="3">
        <v>45738</v>
      </c>
      <c r="AK94" s="3">
        <v>45734</v>
      </c>
      <c r="AL94" s="3">
        <v>45727</v>
      </c>
      <c r="AM94" s="3">
        <v>45735</v>
      </c>
      <c r="AN94" s="3">
        <v>45736</v>
      </c>
      <c r="AO94" s="3">
        <v>45737</v>
      </c>
      <c r="AP94" s="3">
        <v>45733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171.5375555555556</v>
      </c>
    </row>
    <row r="95" spans="1:56" ht="28.5" customHeight="1" x14ac:dyDescent="0.45">
      <c r="A95" s="3">
        <v>45674</v>
      </c>
      <c r="B95" s="14" t="s">
        <v>331</v>
      </c>
      <c r="C95" s="9" t="s">
        <v>132</v>
      </c>
      <c r="D95" s="13" t="s">
        <v>364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45741</v>
      </c>
      <c r="U95" s="11">
        <v>2500</v>
      </c>
      <c r="V95" s="10">
        <v>1700</v>
      </c>
      <c r="W95" s="10">
        <v>800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45741</v>
      </c>
      <c r="AK95" s="3">
        <v>45737</v>
      </c>
      <c r="AL95" s="3">
        <v>45730</v>
      </c>
      <c r="AM95" s="3">
        <v>45738</v>
      </c>
      <c r="AN95" s="3">
        <v>45739</v>
      </c>
      <c r="AO95" s="3">
        <v>45740</v>
      </c>
      <c r="AP95" s="3">
        <v>45736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45727</v>
      </c>
      <c r="B96" s="14" t="s">
        <v>595</v>
      </c>
      <c r="C96" s="9" t="s">
        <v>155</v>
      </c>
      <c r="D96" s="13" t="s">
        <v>559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619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45726</v>
      </c>
      <c r="B97" s="14" t="s">
        <v>596</v>
      </c>
      <c r="C97" s="9" t="s">
        <v>155</v>
      </c>
      <c r="D97" s="13" t="s">
        <v>552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 t="s">
        <v>619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596</v>
      </c>
      <c r="C98" s="9" t="s">
        <v>155</v>
      </c>
      <c r="D98" s="13" t="s">
        <v>553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 t="s">
        <v>619</v>
      </c>
      <c r="AG98" s="1" t="s">
        <v>123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45726</v>
      </c>
      <c r="B99" s="14" t="s">
        <v>596</v>
      </c>
      <c r="C99" s="9" t="s">
        <v>155</v>
      </c>
      <c r="D99" s="13" t="s">
        <v>554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0</v>
      </c>
      <c r="AC99" s="8">
        <v>10756.900000000001</v>
      </c>
      <c r="AD99" s="8">
        <v>0</v>
      </c>
      <c r="AE99" s="8">
        <v>10756.900000000001</v>
      </c>
      <c r="AF99" s="8" t="s">
        <v>619</v>
      </c>
      <c r="AG99" s="1" t="s">
        <v>122</v>
      </c>
      <c r="AH99" s="1" t="s">
        <v>75</v>
      </c>
      <c r="AI99" s="1">
        <v>4</v>
      </c>
      <c r="AJ99" s="3">
        <v>45740</v>
      </c>
      <c r="AK99" s="3">
        <v>45736</v>
      </c>
      <c r="AL99" s="3">
        <v>45729</v>
      </c>
      <c r="AM99" s="3">
        <v>45737</v>
      </c>
      <c r="AN99" s="3">
        <v>45738</v>
      </c>
      <c r="AO99" s="3">
        <v>45739</v>
      </c>
      <c r="AP99" s="3">
        <v>45735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812.74355555555564</v>
      </c>
    </row>
    <row r="100" spans="1:56" ht="28.5" customHeight="1" x14ac:dyDescent="0.45">
      <c r="A100" s="3">
        <v>45721</v>
      </c>
      <c r="B100" s="14" t="s">
        <v>523</v>
      </c>
      <c r="C100" s="9" t="s">
        <v>152</v>
      </c>
      <c r="D100" s="13" t="s">
        <v>497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10000</v>
      </c>
      <c r="V100" s="10">
        <v>340</v>
      </c>
      <c r="W100" s="10">
        <v>9660</v>
      </c>
      <c r="X100" s="10">
        <v>0</v>
      </c>
      <c r="Y100" s="10">
        <v>10143</v>
      </c>
      <c r="Z100" s="9" t="s">
        <v>81</v>
      </c>
      <c r="AA100" s="8">
        <v>10121.265000000001</v>
      </c>
      <c r="AB100" s="8">
        <v>10121.265000000001</v>
      </c>
      <c r="AC100" s="8">
        <v>0</v>
      </c>
      <c r="AD100" s="8">
        <v>0</v>
      </c>
      <c r="AE100" s="8">
        <v>10121.265000000001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523</v>
      </c>
      <c r="C101" s="9" t="s">
        <v>152</v>
      </c>
      <c r="D101" s="13" t="s">
        <v>362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45741</v>
      </c>
      <c r="U101" s="11">
        <v>5040</v>
      </c>
      <c r="V101" s="10">
        <v>342</v>
      </c>
      <c r="W101" s="10">
        <v>4698</v>
      </c>
      <c r="X101" s="10">
        <v>0</v>
      </c>
      <c r="Y101" s="10">
        <v>4932.9000000000005</v>
      </c>
      <c r="Z101" s="9" t="s">
        <v>81</v>
      </c>
      <c r="AA101" s="8">
        <v>4922.3295000000007</v>
      </c>
      <c r="AB101" s="8">
        <v>4922.3295000000007</v>
      </c>
      <c r="AC101" s="8">
        <v>0</v>
      </c>
      <c r="AD101" s="8">
        <v>0</v>
      </c>
      <c r="AE101" s="8">
        <v>4922.3295000000007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45741</v>
      </c>
      <c r="AK101" s="3">
        <v>45737</v>
      </c>
      <c r="AL101" s="3">
        <v>45730</v>
      </c>
      <c r="AM101" s="3">
        <v>45738</v>
      </c>
      <c r="AN101" s="3">
        <v>45739</v>
      </c>
      <c r="AO101" s="3">
        <v>45740</v>
      </c>
      <c r="AP101" s="3">
        <v>45736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331</v>
      </c>
      <c r="C102" s="9" t="s">
        <v>132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2404</v>
      </c>
      <c r="W102" s="10">
        <v>96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331</v>
      </c>
      <c r="C103" s="9" t="s">
        <v>132</v>
      </c>
      <c r="D103" s="13" t="s">
        <v>367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45741</v>
      </c>
      <c r="U103" s="11">
        <v>2500</v>
      </c>
      <c r="V103" s="10">
        <v>2235</v>
      </c>
      <c r="W103" s="10">
        <v>265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45741</v>
      </c>
      <c r="AK103" s="3">
        <v>45737</v>
      </c>
      <c r="AL103" s="3">
        <v>45730</v>
      </c>
      <c r="AM103" s="3">
        <v>45738</v>
      </c>
      <c r="AN103" s="3">
        <v>45739</v>
      </c>
      <c r="AO103" s="3">
        <v>45740</v>
      </c>
      <c r="AP103" s="3">
        <v>45736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524</v>
      </c>
      <c r="C104" s="9" t="s">
        <v>152</v>
      </c>
      <c r="D104" s="13" t="s">
        <v>162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45742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45742</v>
      </c>
      <c r="AK104" s="3">
        <v>45738</v>
      </c>
      <c r="AL104" s="3">
        <v>45731</v>
      </c>
      <c r="AM104" s="3">
        <v>45739</v>
      </c>
      <c r="AN104" s="3">
        <v>45740</v>
      </c>
      <c r="AO104" s="3">
        <v>45741</v>
      </c>
      <c r="AP104" s="3">
        <v>45737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525</v>
      </c>
      <c r="C105" s="9" t="s">
        <v>152</v>
      </c>
      <c r="D105" s="13" t="s">
        <v>361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10000</v>
      </c>
      <c r="V105" s="10">
        <v>554</v>
      </c>
      <c r="W105" s="10">
        <v>9446</v>
      </c>
      <c r="X105" s="10">
        <v>0</v>
      </c>
      <c r="Y105" s="10">
        <v>9918.3000000000011</v>
      </c>
      <c r="Z105" s="9" t="s">
        <v>81</v>
      </c>
      <c r="AA105" s="8">
        <v>9897.0465000000022</v>
      </c>
      <c r="AB105" s="8">
        <v>9897.0465000000022</v>
      </c>
      <c r="AC105" s="8">
        <v>0</v>
      </c>
      <c r="AD105" s="8">
        <v>0</v>
      </c>
      <c r="AE105" s="8">
        <v>9897.0465000000022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525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5040</v>
      </c>
      <c r="V106" s="10">
        <v>0</v>
      </c>
      <c r="W106" s="10">
        <v>5040</v>
      </c>
      <c r="X106" s="10">
        <v>0</v>
      </c>
      <c r="Y106" s="10">
        <v>5292</v>
      </c>
      <c r="Z106" s="9" t="s">
        <v>81</v>
      </c>
      <c r="AA106" s="8">
        <v>5280.6600000000008</v>
      </c>
      <c r="AB106" s="8">
        <v>0</v>
      </c>
      <c r="AC106" s="8">
        <v>5280.6600000000008</v>
      </c>
      <c r="AD106" s="8">
        <v>0</v>
      </c>
      <c r="AE106" s="8">
        <v>5280.6600000000008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398.98320000000001</v>
      </c>
    </row>
    <row r="107" spans="1:56" ht="28.5" customHeight="1" x14ac:dyDescent="0.45">
      <c r="A107" s="3">
        <v>45611</v>
      </c>
      <c r="B107" s="14" t="s">
        <v>251</v>
      </c>
      <c r="C107" s="9" t="s">
        <v>152</v>
      </c>
      <c r="D107" s="13" t="s">
        <v>131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45743</v>
      </c>
      <c r="U107" s="11">
        <v>67</v>
      </c>
      <c r="V107" s="10">
        <v>0</v>
      </c>
      <c r="W107" s="10">
        <v>67</v>
      </c>
      <c r="X107" s="10">
        <v>0</v>
      </c>
      <c r="Y107" s="10">
        <v>70.350000000000009</v>
      </c>
      <c r="Z107" s="9" t="s">
        <v>81</v>
      </c>
      <c r="AA107" s="8">
        <v>70.199250000000006</v>
      </c>
      <c r="AB107" s="8">
        <v>70.199250000000006</v>
      </c>
      <c r="AC107" s="8">
        <v>0</v>
      </c>
      <c r="AD107" s="8">
        <v>0</v>
      </c>
      <c r="AE107" s="8">
        <v>70.199250000000006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45743</v>
      </c>
      <c r="AK107" s="3">
        <v>45739</v>
      </c>
      <c r="AL107" s="3">
        <v>45732</v>
      </c>
      <c r="AM107" s="3">
        <v>45740</v>
      </c>
      <c r="AN107" s="3">
        <v>45741</v>
      </c>
      <c r="AO107" s="3">
        <v>45742</v>
      </c>
      <c r="AP107" s="3">
        <v>45738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526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20955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246</v>
      </c>
      <c r="C109" s="9" t="s">
        <v>152</v>
      </c>
      <c r="D109" s="13" t="s">
        <v>141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1945</v>
      </c>
      <c r="V109" s="10">
        <v>0</v>
      </c>
      <c r="W109" s="10">
        <v>1945</v>
      </c>
      <c r="X109" s="10">
        <v>0</v>
      </c>
      <c r="Y109" s="10">
        <v>2042.25</v>
      </c>
      <c r="Z109" s="9" t="s">
        <v>81</v>
      </c>
      <c r="AA109" s="8">
        <v>2037.8737500000002</v>
      </c>
      <c r="AB109" s="8">
        <v>0</v>
      </c>
      <c r="AC109" s="8">
        <v>2037.8737500000002</v>
      </c>
      <c r="AD109" s="8">
        <v>0</v>
      </c>
      <c r="AE109" s="8">
        <v>2037.8737500000002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153.97268333333332</v>
      </c>
    </row>
    <row r="110" spans="1:56" ht="28.5" customHeight="1" x14ac:dyDescent="0.45">
      <c r="A110" s="3">
        <v>45721</v>
      </c>
      <c r="B110" s="14" t="s">
        <v>522</v>
      </c>
      <c r="C110" s="9" t="s">
        <v>152</v>
      </c>
      <c r="D110" s="13" t="s">
        <v>363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10477.5</v>
      </c>
      <c r="AB110" s="8">
        <v>0</v>
      </c>
      <c r="AC110" s="8">
        <v>10477.5</v>
      </c>
      <c r="AD110" s="8">
        <v>0</v>
      </c>
      <c r="AE110" s="8">
        <v>10477.5</v>
      </c>
      <c r="AF110" s="8">
        <v>0</v>
      </c>
      <c r="AG110" s="1" t="s">
        <v>124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791.63333333333321</v>
      </c>
    </row>
    <row r="111" spans="1:56" ht="28.5" customHeight="1" x14ac:dyDescent="0.45">
      <c r="A111" s="3">
        <v>45674</v>
      </c>
      <c r="B111" s="14" t="s">
        <v>374</v>
      </c>
      <c r="C111" s="9" t="s">
        <v>152</v>
      </c>
      <c r="D111" s="13" t="s">
        <v>363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940</v>
      </c>
      <c r="V111" s="10">
        <v>0</v>
      </c>
      <c r="W111" s="10">
        <v>940</v>
      </c>
      <c r="X111" s="10">
        <v>0</v>
      </c>
      <c r="Y111" s="10">
        <v>987</v>
      </c>
      <c r="Z111" s="9" t="s">
        <v>81</v>
      </c>
      <c r="AA111" s="8">
        <v>984.8850000000001</v>
      </c>
      <c r="AB111" s="8">
        <v>0</v>
      </c>
      <c r="AC111" s="8">
        <v>984.8850000000001</v>
      </c>
      <c r="AD111" s="8">
        <v>0</v>
      </c>
      <c r="AE111" s="8">
        <v>984.8850000000001</v>
      </c>
      <c r="AF111" s="8" t="s">
        <v>302</v>
      </c>
      <c r="AG111" s="1" t="s">
        <v>123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74.413533333333319</v>
      </c>
    </row>
    <row r="112" spans="1:56" ht="28.5" customHeight="1" x14ac:dyDescent="0.45">
      <c r="A112" s="3">
        <v>45721</v>
      </c>
      <c r="B112" s="14" t="s">
        <v>527</v>
      </c>
      <c r="C112" s="9" t="s">
        <v>152</v>
      </c>
      <c r="D112" s="13" t="s">
        <v>163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45744</v>
      </c>
      <c r="U112" s="11">
        <v>5040</v>
      </c>
      <c r="V112" s="10">
        <v>418</v>
      </c>
      <c r="W112" s="10">
        <v>4622</v>
      </c>
      <c r="X112" s="10">
        <v>0</v>
      </c>
      <c r="Y112" s="10">
        <v>4853.1000000000004</v>
      </c>
      <c r="Z112" s="9" t="s">
        <v>81</v>
      </c>
      <c r="AA112" s="8">
        <v>4842.7004999999999</v>
      </c>
      <c r="AB112" s="8">
        <v>0</v>
      </c>
      <c r="AC112" s="8">
        <v>4842.7004999999999</v>
      </c>
      <c r="AD112" s="8">
        <v>0</v>
      </c>
      <c r="AE112" s="8">
        <v>4842.7004999999999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45744</v>
      </c>
      <c r="AK112" s="3">
        <v>45740</v>
      </c>
      <c r="AL112" s="3">
        <v>45733</v>
      </c>
      <c r="AM112" s="3">
        <v>45741</v>
      </c>
      <c r="AN112" s="3">
        <v>45742</v>
      </c>
      <c r="AO112" s="3">
        <v>45743</v>
      </c>
      <c r="AP112" s="3">
        <v>45739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365.8929266666666</v>
      </c>
    </row>
    <row r="113" spans="1:56" ht="28.5" customHeight="1" x14ac:dyDescent="0.45">
      <c r="A113" s="3">
        <v>45720</v>
      </c>
      <c r="B113" s="14" t="s">
        <v>511</v>
      </c>
      <c r="C113" s="9" t="s">
        <v>111</v>
      </c>
      <c r="D113" s="13" t="s">
        <v>496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5000</v>
      </c>
      <c r="V113" s="10">
        <v>0</v>
      </c>
      <c r="W113" s="10">
        <v>5000</v>
      </c>
      <c r="X113" s="10">
        <v>5230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45706</v>
      </c>
      <c r="B114" s="14" t="s">
        <v>430</v>
      </c>
      <c r="C114" s="9" t="s">
        <v>111</v>
      </c>
      <c r="D114" s="13" t="s">
        <v>431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45667</v>
      </c>
      <c r="B115" s="14" t="s">
        <v>344</v>
      </c>
      <c r="C115" s="9" t="s">
        <v>111</v>
      </c>
      <c r="D115" s="13" t="s">
        <v>338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2500</v>
      </c>
      <c r="V115" s="10">
        <v>2432</v>
      </c>
      <c r="W115" s="10">
        <v>68</v>
      </c>
      <c r="X115" s="10">
        <v>0</v>
      </c>
      <c r="Y115" s="10">
        <v>71.400000000000006</v>
      </c>
      <c r="Z115" s="9" t="s">
        <v>81</v>
      </c>
      <c r="AA115" s="8">
        <v>75.046839999999989</v>
      </c>
      <c r="AB115" s="8">
        <v>75.046839999999989</v>
      </c>
      <c r="AC115" s="8">
        <v>0</v>
      </c>
      <c r="AD115" s="8">
        <v>0</v>
      </c>
      <c r="AE115" s="8">
        <v>75.046839999999989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45667</v>
      </c>
      <c r="B116" s="14" t="s">
        <v>346</v>
      </c>
      <c r="C116" s="9" t="s">
        <v>111</v>
      </c>
      <c r="D116" s="13" t="s">
        <v>340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45747</v>
      </c>
      <c r="U116" s="11">
        <v>12000</v>
      </c>
      <c r="V116" s="10">
        <v>0</v>
      </c>
      <c r="W116" s="10">
        <v>12000</v>
      </c>
      <c r="X116" s="10">
        <v>0</v>
      </c>
      <c r="Y116" s="10">
        <v>12600</v>
      </c>
      <c r="Z116" s="9" t="s">
        <v>81</v>
      </c>
      <c r="AA116" s="8">
        <v>13243.56</v>
      </c>
      <c r="AB116" s="8">
        <v>0</v>
      </c>
      <c r="AC116" s="8">
        <v>13243.56</v>
      </c>
      <c r="AD116" s="8">
        <v>0</v>
      </c>
      <c r="AE116" s="8">
        <v>13243.56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45747</v>
      </c>
      <c r="AK116" s="3">
        <v>45743</v>
      </c>
      <c r="AL116" s="3">
        <v>45736</v>
      </c>
      <c r="AM116" s="3">
        <v>45744</v>
      </c>
      <c r="AN116" s="3">
        <v>45745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1000.6245333333335</v>
      </c>
    </row>
    <row r="117" spans="1:56" ht="28.5" customHeight="1" x14ac:dyDescent="0.45">
      <c r="A117" s="3">
        <v>45721</v>
      </c>
      <c r="B117" s="14" t="s">
        <v>526</v>
      </c>
      <c r="C117" s="9" t="s">
        <v>152</v>
      </c>
      <c r="D117" s="13" t="s">
        <v>141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20955</v>
      </c>
      <c r="AB117" s="8">
        <v>0</v>
      </c>
      <c r="AC117" s="8">
        <v>20955</v>
      </c>
      <c r="AD117" s="8">
        <v>0</v>
      </c>
      <c r="AE117" s="8">
        <v>20955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1583.2666666666664</v>
      </c>
    </row>
    <row r="118" spans="1:56" ht="28.5" customHeight="1" x14ac:dyDescent="0.45">
      <c r="A118" s="3">
        <v>45721</v>
      </c>
      <c r="B118" s="14" t="s">
        <v>524</v>
      </c>
      <c r="C118" s="9" t="s">
        <v>152</v>
      </c>
      <c r="D118" s="13" t="s">
        <v>162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0</v>
      </c>
      <c r="AC118" s="8">
        <v>10477.5</v>
      </c>
      <c r="AD118" s="8">
        <v>0</v>
      </c>
      <c r="AE118" s="8">
        <v>10477.5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791.63333333333321</v>
      </c>
    </row>
    <row r="119" spans="1:56" ht="28.5" customHeight="1" x14ac:dyDescent="0.45">
      <c r="A119" s="3">
        <v>45721</v>
      </c>
      <c r="B119" s="14" t="s">
        <v>527</v>
      </c>
      <c r="C119" s="9" t="s">
        <v>152</v>
      </c>
      <c r="D119" s="13" t="s">
        <v>498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5040</v>
      </c>
      <c r="V119" s="10">
        <v>0</v>
      </c>
      <c r="W119" s="10">
        <v>5040</v>
      </c>
      <c r="X119" s="10">
        <v>0</v>
      </c>
      <c r="Y119" s="10">
        <v>5292</v>
      </c>
      <c r="Z119" s="9" t="s">
        <v>81</v>
      </c>
      <c r="AA119" s="8">
        <v>5280.6600000000008</v>
      </c>
      <c r="AB119" s="8">
        <v>0</v>
      </c>
      <c r="AC119" s="8">
        <v>5280.6600000000008</v>
      </c>
      <c r="AD119" s="8">
        <v>0</v>
      </c>
      <c r="AE119" s="8">
        <v>5280.6600000000008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398.98320000000001</v>
      </c>
    </row>
    <row r="120" spans="1:56" ht="28.5" customHeight="1" x14ac:dyDescent="0.45">
      <c r="A120" s="3">
        <v>45611</v>
      </c>
      <c r="B120" s="14" t="s">
        <v>248</v>
      </c>
      <c r="C120" s="9" t="s">
        <v>152</v>
      </c>
      <c r="D120" s="13" t="s">
        <v>498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640</v>
      </c>
      <c r="V120" s="10">
        <v>225</v>
      </c>
      <c r="W120" s="10">
        <v>415</v>
      </c>
      <c r="X120" s="10">
        <v>0</v>
      </c>
      <c r="Y120" s="10">
        <v>435.75</v>
      </c>
      <c r="Z120" s="9" t="s">
        <v>81</v>
      </c>
      <c r="AA120" s="8">
        <v>434.81625000000008</v>
      </c>
      <c r="AB120" s="8">
        <v>0</v>
      </c>
      <c r="AC120" s="8">
        <v>434.81625000000008</v>
      </c>
      <c r="AD120" s="8">
        <v>0</v>
      </c>
      <c r="AE120" s="8">
        <v>434.81625000000008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32.852783333333335</v>
      </c>
    </row>
    <row r="121" spans="1:56" ht="28.5" customHeight="1" x14ac:dyDescent="0.45">
      <c r="A121" s="3">
        <v>45721</v>
      </c>
      <c r="B121" s="14" t="s">
        <v>528</v>
      </c>
      <c r="C121" s="9" t="s">
        <v>152</v>
      </c>
      <c r="D121" s="13" t="s">
        <v>421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45748</v>
      </c>
      <c r="U121" s="11">
        <v>10080</v>
      </c>
      <c r="V121" s="10">
        <v>0</v>
      </c>
      <c r="W121" s="10">
        <v>10080</v>
      </c>
      <c r="X121" s="10">
        <v>0</v>
      </c>
      <c r="Y121" s="10">
        <v>10584</v>
      </c>
      <c r="Z121" s="9" t="s">
        <v>81</v>
      </c>
      <c r="AA121" s="8">
        <v>10279.684800000001</v>
      </c>
      <c r="AB121" s="8">
        <v>0</v>
      </c>
      <c r="AC121" s="8">
        <v>10279.684800000001</v>
      </c>
      <c r="AD121" s="8">
        <v>0</v>
      </c>
      <c r="AE121" s="8">
        <v>10279.684800000001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45748</v>
      </c>
      <c r="AK121" s="3">
        <v>45744</v>
      </c>
      <c r="AL121" s="3">
        <v>45737</v>
      </c>
      <c r="AM121" s="3">
        <v>45745</v>
      </c>
      <c r="AN121" s="3">
        <v>45746</v>
      </c>
      <c r="AO121" s="3">
        <v>45747</v>
      </c>
      <c r="AP121" s="3">
        <v>45743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776.68729599999983</v>
      </c>
    </row>
    <row r="122" spans="1:56" ht="28.5" customHeight="1" x14ac:dyDescent="0.45">
      <c r="A122" s="3" t="s">
        <v>146</v>
      </c>
      <c r="B122" s="14" t="s">
        <v>146</v>
      </c>
      <c r="C122" s="9" t="s">
        <v>155</v>
      </c>
      <c r="D122" s="13" t="s">
        <v>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45777</v>
      </c>
      <c r="U122" s="11">
        <v>70000</v>
      </c>
      <c r="V122" s="10">
        <v>0</v>
      </c>
      <c r="W122" s="10">
        <v>70000</v>
      </c>
      <c r="X122" s="10">
        <v>0</v>
      </c>
      <c r="Y122" s="10">
        <v>73500</v>
      </c>
      <c r="Z122" s="9" t="s">
        <v>81</v>
      </c>
      <c r="AA122" s="8">
        <v>75298.3</v>
      </c>
      <c r="AB122" s="8">
        <v>0</v>
      </c>
      <c r="AC122" s="8">
        <v>75298.3</v>
      </c>
      <c r="AD122" s="8">
        <v>0</v>
      </c>
      <c r="AE122" s="8">
        <v>75298.3</v>
      </c>
      <c r="AF122" s="8" t="s">
        <v>619</v>
      </c>
      <c r="AG122" s="1" t="s">
        <v>124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5689.2048888888894</v>
      </c>
    </row>
    <row r="123" spans="1:56" ht="28.5" customHeight="1" x14ac:dyDescent="0.45">
      <c r="A123" s="3" t="s">
        <v>146</v>
      </c>
      <c r="B123" s="14" t="s">
        <v>146</v>
      </c>
      <c r="C123" s="9" t="s">
        <v>152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45777</v>
      </c>
      <c r="U123" s="11">
        <v>140000</v>
      </c>
      <c r="V123" s="10">
        <v>0</v>
      </c>
      <c r="W123" s="10">
        <v>140000</v>
      </c>
      <c r="X123" s="10">
        <v>0</v>
      </c>
      <c r="Y123" s="10">
        <v>147000</v>
      </c>
      <c r="Z123" s="9" t="s">
        <v>81</v>
      </c>
      <c r="AA123" s="8">
        <v>146685</v>
      </c>
      <c r="AB123" s="8">
        <v>0</v>
      </c>
      <c r="AC123" s="8">
        <v>146685</v>
      </c>
      <c r="AD123" s="8">
        <v>0</v>
      </c>
      <c r="AE123" s="8">
        <v>146685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11082.866666666665</v>
      </c>
    </row>
    <row r="124" spans="1:56" ht="28.5" customHeight="1" x14ac:dyDescent="0.45">
      <c r="A124" s="3" t="s">
        <v>146</v>
      </c>
      <c r="B124" s="14" t="s">
        <v>146</v>
      </c>
      <c r="C124" s="9" t="s">
        <v>80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45777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122</v>
      </c>
      <c r="AH124" s="1" t="s">
        <v>75</v>
      </c>
      <c r="AI124" s="1">
        <v>4</v>
      </c>
      <c r="AJ124" s="3">
        <v>45777</v>
      </c>
      <c r="AK124" s="3">
        <v>45773</v>
      </c>
      <c r="AL124" s="3">
        <v>45766</v>
      </c>
      <c r="AM124" s="3">
        <v>45774</v>
      </c>
      <c r="AN124" s="3">
        <v>45775</v>
      </c>
      <c r="AO124" s="3">
        <v>45776</v>
      </c>
      <c r="AP124" s="3">
        <v>45772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1667.7075555555555</v>
      </c>
    </row>
    <row r="125" spans="1:56" ht="28.5" customHeight="1" x14ac:dyDescent="0.45">
      <c r="A125" s="3">
        <v>45705</v>
      </c>
      <c r="B125" s="14" t="s">
        <v>429</v>
      </c>
      <c r="C125" s="9" t="s">
        <v>152</v>
      </c>
      <c r="D125" s="13" t="s">
        <v>244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254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2640</v>
      </c>
      <c r="V125" s="10">
        <v>0</v>
      </c>
      <c r="W125" s="10">
        <v>2640</v>
      </c>
      <c r="X125" s="10">
        <v>11870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519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331</v>
      </c>
      <c r="C126" s="9" t="s">
        <v>132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45737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45660</v>
      </c>
      <c r="B127" s="14" t="s">
        <v>331</v>
      </c>
      <c r="C127" s="9" t="s">
        <v>132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45736</v>
      </c>
      <c r="U127" s="11">
        <v>2367</v>
      </c>
      <c r="V127" s="10">
        <v>2367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 t="s">
        <v>146</v>
      </c>
      <c r="B128" s="14" t="s">
        <v>146</v>
      </c>
      <c r="C128" s="9" t="s">
        <v>98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81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43027.600000000006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3250.9742222222226</v>
      </c>
    </row>
    <row r="129" spans="1:56" ht="28.5" customHeight="1" x14ac:dyDescent="0.45">
      <c r="A129" s="3">
        <v>45720</v>
      </c>
      <c r="B129" s="14" t="s">
        <v>512</v>
      </c>
      <c r="C129" s="9" t="s">
        <v>111</v>
      </c>
      <c r="D129" s="13" t="s">
        <v>494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250.15613333333337</v>
      </c>
    </row>
    <row r="130" spans="1:56" ht="28.5" customHeight="1" x14ac:dyDescent="0.45">
      <c r="A130" s="3">
        <v>45720</v>
      </c>
      <c r="B130" s="14" t="s">
        <v>513</v>
      </c>
      <c r="C130" s="9" t="s">
        <v>111</v>
      </c>
      <c r="D130" s="13" t="s">
        <v>495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250.15613333333337</v>
      </c>
    </row>
    <row r="131" spans="1:56" ht="28.5" customHeight="1" x14ac:dyDescent="0.45">
      <c r="A131" s="3">
        <v>45720</v>
      </c>
      <c r="B131" s="14" t="s">
        <v>511</v>
      </c>
      <c r="C131" s="9" t="s">
        <v>111</v>
      </c>
      <c r="D131" s="13" t="s">
        <v>496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416.92688888888887</v>
      </c>
    </row>
    <row r="132" spans="1:56" ht="28.5" customHeight="1" x14ac:dyDescent="0.45">
      <c r="A132" s="3">
        <v>45720</v>
      </c>
      <c r="B132" s="14" t="s">
        <v>514</v>
      </c>
      <c r="C132" s="9" t="s">
        <v>111</v>
      </c>
      <c r="D132" s="13" t="s">
        <v>499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416.92688888888887</v>
      </c>
    </row>
    <row r="133" spans="1:56" ht="28.5" customHeight="1" x14ac:dyDescent="0.45">
      <c r="A133" s="3">
        <v>45712</v>
      </c>
      <c r="B133" s="14" t="s">
        <v>456</v>
      </c>
      <c r="C133" s="9" t="s">
        <v>111</v>
      </c>
      <c r="D133" s="13" t="s">
        <v>127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416.92688888888887</v>
      </c>
    </row>
    <row r="134" spans="1:56" ht="28.5" customHeight="1" x14ac:dyDescent="0.45">
      <c r="A134" s="3">
        <v>45701</v>
      </c>
      <c r="B134" s="14" t="s">
        <v>414</v>
      </c>
      <c r="C134" s="9" t="s">
        <v>80</v>
      </c>
      <c r="D134" s="13" t="s">
        <v>415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333.54151111111111</v>
      </c>
    </row>
    <row r="135" spans="1:56" ht="28.5" customHeight="1" x14ac:dyDescent="0.45">
      <c r="A135" s="3">
        <v>45701</v>
      </c>
      <c r="B135" s="14" t="s">
        <v>416</v>
      </c>
      <c r="C135" s="9" t="s">
        <v>80</v>
      </c>
      <c r="D135" s="13" t="s">
        <v>417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124</v>
      </c>
      <c r="AH135" s="1" t="s">
        <v>75</v>
      </c>
      <c r="AI135" s="1">
        <v>4</v>
      </c>
      <c r="AJ135" s="3">
        <v>45738</v>
      </c>
      <c r="AK135" s="3">
        <v>45734</v>
      </c>
      <c r="AL135" s="3">
        <v>45727</v>
      </c>
      <c r="AM135" s="3">
        <v>45735</v>
      </c>
      <c r="AN135" s="3">
        <v>45736</v>
      </c>
      <c r="AO135" s="3">
        <v>45737</v>
      </c>
      <c r="AP135" s="3">
        <v>45733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250.15613333333337</v>
      </c>
    </row>
    <row r="136" spans="1:56" ht="28.5" customHeight="1" x14ac:dyDescent="0.45">
      <c r="A136" s="3">
        <v>45701</v>
      </c>
      <c r="B136" s="14" t="s">
        <v>418</v>
      </c>
      <c r="C136" s="9" t="s">
        <v>80</v>
      </c>
      <c r="D136" s="13" t="s">
        <v>378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3478.5300000000007</v>
      </c>
      <c r="AB136" s="8">
        <v>0</v>
      </c>
      <c r="AC136" s="8">
        <v>3478.5300000000007</v>
      </c>
      <c r="AD136" s="8">
        <v>0</v>
      </c>
      <c r="AE136" s="8">
        <v>3478.5300000000007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262.82226666666674</v>
      </c>
    </row>
    <row r="137" spans="1:56" ht="28.5" customHeight="1" x14ac:dyDescent="0.45">
      <c r="A137" s="3">
        <v>45681</v>
      </c>
      <c r="B137" s="14" t="s">
        <v>381</v>
      </c>
      <c r="C137" s="9" t="s">
        <v>80</v>
      </c>
      <c r="D137" s="13" t="s">
        <v>378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124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262.82226666666674</v>
      </c>
    </row>
    <row r="138" spans="1:56" ht="28.5" customHeight="1" x14ac:dyDescent="0.45">
      <c r="A138" s="3">
        <v>45705</v>
      </c>
      <c r="B138" s="14" t="s">
        <v>428</v>
      </c>
      <c r="C138" s="9" t="s">
        <v>152</v>
      </c>
      <c r="D138" s="13" t="s">
        <v>210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254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855</v>
      </c>
      <c r="V138" s="10">
        <v>0</v>
      </c>
      <c r="W138" s="10">
        <v>855</v>
      </c>
      <c r="X138" s="10">
        <v>16440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453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45674</v>
      </c>
      <c r="B139" s="14" t="s">
        <v>375</v>
      </c>
      <c r="C139" s="9" t="s">
        <v>152</v>
      </c>
      <c r="D139" s="13" t="s">
        <v>365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254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452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45611</v>
      </c>
      <c r="B140" s="14" t="s">
        <v>247</v>
      </c>
      <c r="C140" s="9" t="s">
        <v>152</v>
      </c>
      <c r="D140" s="13" t="s">
        <v>161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2320</v>
      </c>
      <c r="V140" s="10">
        <v>0</v>
      </c>
      <c r="W140" s="10">
        <v>2320</v>
      </c>
      <c r="X140" s="10">
        <v>20900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124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45611</v>
      </c>
      <c r="B141" s="14" t="s">
        <v>250</v>
      </c>
      <c r="C141" s="9" t="s">
        <v>152</v>
      </c>
      <c r="D141" s="13" t="s">
        <v>243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45611</v>
      </c>
      <c r="B142" s="14" t="s">
        <v>249</v>
      </c>
      <c r="C142" s="9" t="s">
        <v>152</v>
      </c>
      <c r="D142" s="13" t="s">
        <v>228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145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45523</v>
      </c>
      <c r="B143" s="14" t="s">
        <v>206</v>
      </c>
      <c r="C143" s="9" t="s">
        <v>152</v>
      </c>
      <c r="D143" s="13" t="s">
        <v>204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45523</v>
      </c>
      <c r="B144" s="14" t="s">
        <v>206</v>
      </c>
      <c r="C144" s="9" t="s">
        <v>152</v>
      </c>
      <c r="D144" s="13" t="s">
        <v>205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45660</v>
      </c>
      <c r="B145" s="14" t="s">
        <v>331</v>
      </c>
      <c r="C145" s="9" t="s">
        <v>132</v>
      </c>
      <c r="D145" s="13">
        <v>575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45734</v>
      </c>
      <c r="U145" s="11">
        <v>2500</v>
      </c>
      <c r="V145" s="10">
        <v>2313</v>
      </c>
      <c r="W145" s="10">
        <v>187</v>
      </c>
      <c r="X145" s="10">
        <v>2700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>
        <v>45734</v>
      </c>
      <c r="AK145" s="3">
        <v>45730</v>
      </c>
      <c r="AL145" s="3">
        <v>45723</v>
      </c>
      <c r="AM145" s="3">
        <v>45731</v>
      </c>
      <c r="AN145" s="3">
        <v>45732</v>
      </c>
      <c r="AO145" s="3">
        <v>45733</v>
      </c>
      <c r="AP145" s="3">
        <v>45729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45643</v>
      </c>
      <c r="B146" s="14" t="s">
        <v>288</v>
      </c>
      <c r="C146" s="9" t="s">
        <v>111</v>
      </c>
      <c r="D146" s="13" t="s">
        <v>289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142</v>
      </c>
      <c r="U146" s="11">
        <v>4000</v>
      </c>
      <c r="V146" s="10">
        <v>3712</v>
      </c>
      <c r="W146" s="10">
        <v>288</v>
      </c>
      <c r="X146" s="10">
        <v>4300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142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142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45720</v>
      </c>
      <c r="B147" s="14" t="s">
        <v>138</v>
      </c>
      <c r="C147" s="9" t="s">
        <v>111</v>
      </c>
      <c r="D147" s="13" t="s">
        <v>291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142</v>
      </c>
      <c r="U147" s="11">
        <v>4000</v>
      </c>
      <c r="V147" s="10">
        <v>4010</v>
      </c>
      <c r="W147" s="10">
        <v>0</v>
      </c>
      <c r="X147" s="10">
        <v>4470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142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45720</v>
      </c>
      <c r="B148" s="14" t="s">
        <v>138</v>
      </c>
      <c r="C148" s="9" t="s">
        <v>111</v>
      </c>
      <c r="D148" s="13" t="s">
        <v>339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142</v>
      </c>
      <c r="U148" s="11">
        <v>3000</v>
      </c>
      <c r="V148" s="10">
        <v>3065</v>
      </c>
      <c r="W148" s="10">
        <v>0</v>
      </c>
      <c r="X148" s="10">
        <v>3300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142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45628</v>
      </c>
      <c r="B149" s="14" t="s">
        <v>261</v>
      </c>
      <c r="C149" s="9" t="s">
        <v>111</v>
      </c>
      <c r="D149" s="13" t="s">
        <v>262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142</v>
      </c>
      <c r="U149" s="11">
        <v>2500</v>
      </c>
      <c r="V149" s="10">
        <v>2600</v>
      </c>
      <c r="W149" s="10">
        <v>0</v>
      </c>
      <c r="X149" s="10">
        <v>2800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45541</v>
      </c>
      <c r="B150" s="14" t="s">
        <v>212</v>
      </c>
      <c r="C150" s="9" t="s">
        <v>111</v>
      </c>
      <c r="D150" s="13" t="s">
        <v>213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219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353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45673</v>
      </c>
      <c r="B151" s="14" t="s">
        <v>331</v>
      </c>
      <c r="C151" s="9" t="s">
        <v>132</v>
      </c>
      <c r="D151" s="13" t="s">
        <v>359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2400</v>
      </c>
      <c r="W151" s="10">
        <v>100</v>
      </c>
      <c r="X151" s="10">
        <v>2820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>
        <v>45742</v>
      </c>
      <c r="AK151" s="3">
        <v>45738</v>
      </c>
      <c r="AL151" s="3">
        <v>45731</v>
      </c>
      <c r="AM151" s="3">
        <v>45739</v>
      </c>
      <c r="AN151" s="3">
        <v>45740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45548</v>
      </c>
      <c r="B152" s="14" t="s">
        <v>216</v>
      </c>
      <c r="C152" s="9" t="s">
        <v>111</v>
      </c>
      <c r="D152" s="13" t="s">
        <v>215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2500</v>
      </c>
      <c r="V152" s="10">
        <v>2364</v>
      </c>
      <c r="W152" s="10">
        <v>136</v>
      </c>
      <c r="X152" s="10">
        <v>5500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145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45581</v>
      </c>
      <c r="B153" s="14" t="s">
        <v>223</v>
      </c>
      <c r="C153" s="9" t="s">
        <v>111</v>
      </c>
      <c r="D153" s="13" t="s">
        <v>224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3000</v>
      </c>
      <c r="V153" s="10">
        <v>3194</v>
      </c>
      <c r="W153" s="10">
        <v>0</v>
      </c>
      <c r="X153" s="10">
        <v>5632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545032.73264000029</v>
      </c>
      <c r="AB154" s="8">
        <v>83736.262340000001</v>
      </c>
      <c r="AC154" s="8">
        <v>461296.47030000016</v>
      </c>
      <c r="AD154" s="8">
        <v>5250.2752500000006</v>
      </c>
      <c r="AE154" s="8">
        <v>539782.45739000023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45694</v>
      </c>
      <c r="B155" s="14" t="s">
        <v>400</v>
      </c>
      <c r="C155" s="9" t="s">
        <v>132</v>
      </c>
      <c r="D155" s="13" t="s">
        <v>397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45734</v>
      </c>
      <c r="U155" s="11">
        <v>8000</v>
      </c>
      <c r="V155" s="10">
        <v>7723</v>
      </c>
      <c r="W155" s="10">
        <v>277</v>
      </c>
      <c r="X155" s="10">
        <v>8000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45734</v>
      </c>
      <c r="AK155" s="3">
        <v>0</v>
      </c>
      <c r="AL155" s="3">
        <v>45725</v>
      </c>
      <c r="AM155" s="3">
        <v>45732</v>
      </c>
      <c r="AN155" s="3">
        <v>45733</v>
      </c>
      <c r="AO155" s="3">
        <v>45733</v>
      </c>
      <c r="AP155" s="3">
        <v>45729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45694</v>
      </c>
      <c r="B156" s="14" t="s">
        <v>400</v>
      </c>
      <c r="C156" s="9" t="s">
        <v>132</v>
      </c>
      <c r="D156" s="13" t="s">
        <v>398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45734</v>
      </c>
      <c r="U156" s="11">
        <v>5000</v>
      </c>
      <c r="V156" s="10">
        <v>5100</v>
      </c>
      <c r="W156" s="10">
        <v>0</v>
      </c>
      <c r="X156" s="10">
        <v>5200</v>
      </c>
      <c r="Y156" s="10">
        <v>0</v>
      </c>
      <c r="Z156" s="9" t="s">
        <v>117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45734</v>
      </c>
      <c r="AK156" s="3">
        <v>0</v>
      </c>
      <c r="AL156" s="3">
        <v>45725</v>
      </c>
      <c r="AM156" s="3">
        <v>45732</v>
      </c>
      <c r="AN156" s="3">
        <v>45733</v>
      </c>
      <c r="AO156" s="3">
        <v>45733</v>
      </c>
      <c r="AP156" s="3">
        <v>45729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8.5" customHeight="1" x14ac:dyDescent="0.45">
      <c r="A157" s="3">
        <v>45674</v>
      </c>
      <c r="B157" s="14" t="s">
        <v>332</v>
      </c>
      <c r="C157" s="9" t="s">
        <v>132</v>
      </c>
      <c r="D157" s="13" t="s">
        <v>372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45741</v>
      </c>
      <c r="U157" s="11">
        <v>5000</v>
      </c>
      <c r="V157" s="10">
        <v>4914</v>
      </c>
      <c r="W157" s="10">
        <v>86</v>
      </c>
      <c r="X157" s="10">
        <v>5400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45741</v>
      </c>
      <c r="AK157" s="3">
        <v>0</v>
      </c>
      <c r="AL157" s="3">
        <v>45732</v>
      </c>
      <c r="AM157" s="3">
        <v>45739</v>
      </c>
      <c r="AN157" s="3">
        <v>45740</v>
      </c>
      <c r="AO157" s="3">
        <v>45740</v>
      </c>
      <c r="AP157" s="3">
        <v>45736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332</v>
      </c>
      <c r="C158" s="9" t="s">
        <v>132</v>
      </c>
      <c r="D158" s="13" t="s">
        <v>309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45735</v>
      </c>
      <c r="U158" s="11">
        <v>2500</v>
      </c>
      <c r="V158" s="10">
        <v>2463</v>
      </c>
      <c r="W158" s="10">
        <v>37</v>
      </c>
      <c r="X158" s="10">
        <v>2723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74</v>
      </c>
      <c r="AI158" s="1">
        <v>2</v>
      </c>
      <c r="AJ158" s="3">
        <v>45735</v>
      </c>
      <c r="AK158" s="3">
        <v>0</v>
      </c>
      <c r="AL158" s="3">
        <v>45726</v>
      </c>
      <c r="AM158" s="3">
        <v>45733</v>
      </c>
      <c r="AN158" s="3">
        <v>45734</v>
      </c>
      <c r="AO158" s="3">
        <v>45734</v>
      </c>
      <c r="AP158" s="3">
        <v>45730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332</v>
      </c>
      <c r="C159" s="9" t="s">
        <v>132</v>
      </c>
      <c r="D159" s="13" t="s">
        <v>310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45734</v>
      </c>
      <c r="U159" s="11">
        <v>6000</v>
      </c>
      <c r="V159" s="10">
        <v>6000</v>
      </c>
      <c r="W159" s="10">
        <v>0</v>
      </c>
      <c r="X159" s="10">
        <v>6000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45734</v>
      </c>
      <c r="AK159" s="3">
        <v>0</v>
      </c>
      <c r="AL159" s="3">
        <v>45725</v>
      </c>
      <c r="AM159" s="3">
        <v>45732</v>
      </c>
      <c r="AN159" s="3">
        <v>45733</v>
      </c>
      <c r="AO159" s="3">
        <v>45733</v>
      </c>
      <c r="AP159" s="3">
        <v>45729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45674</v>
      </c>
      <c r="B160" s="14" t="s">
        <v>332</v>
      </c>
      <c r="C160" s="9" t="s">
        <v>132</v>
      </c>
      <c r="D160" s="13" t="s">
        <v>310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45736</v>
      </c>
      <c r="U160" s="11">
        <v>5000</v>
      </c>
      <c r="V160" s="10">
        <v>5000</v>
      </c>
      <c r="W160" s="10">
        <v>0</v>
      </c>
      <c r="X160" s="10">
        <v>5000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45736</v>
      </c>
      <c r="AK160" s="3">
        <v>0</v>
      </c>
      <c r="AL160" s="3">
        <v>45727</v>
      </c>
      <c r="AM160" s="3">
        <v>45734</v>
      </c>
      <c r="AN160" s="3">
        <v>45735</v>
      </c>
      <c r="AO160" s="3">
        <v>45735</v>
      </c>
      <c r="AP160" s="3">
        <v>45731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332</v>
      </c>
      <c r="C161" s="9" t="s">
        <v>132</v>
      </c>
      <c r="D161" s="13" t="s">
        <v>310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45741</v>
      </c>
      <c r="U161" s="11">
        <v>4000</v>
      </c>
      <c r="V161" s="10">
        <v>3066</v>
      </c>
      <c r="W161" s="10">
        <v>934</v>
      </c>
      <c r="X161" s="10">
        <v>4000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332</v>
      </c>
      <c r="C162" s="9" t="s">
        <v>132</v>
      </c>
      <c r="D162" s="13" t="s">
        <v>308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5000</v>
      </c>
      <c r="V162" s="10">
        <v>5135</v>
      </c>
      <c r="W162" s="10">
        <v>0</v>
      </c>
      <c r="X162" s="10">
        <v>5400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332</v>
      </c>
      <c r="C163" s="9" t="s">
        <v>132</v>
      </c>
      <c r="D163" s="13" t="s">
        <v>308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117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45736</v>
      </c>
      <c r="AK163" s="3">
        <v>0</v>
      </c>
      <c r="AL163" s="3">
        <v>45727</v>
      </c>
      <c r="AM163" s="3">
        <v>45734</v>
      </c>
      <c r="AN163" s="3">
        <v>45735</v>
      </c>
      <c r="AO163" s="3">
        <v>45735</v>
      </c>
      <c r="AP163" s="3">
        <v>45731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445.71285000000012</v>
      </c>
    </row>
    <row r="164" spans="1:56" ht="28.5" customHeight="1" x14ac:dyDescent="0.45">
      <c r="A164" s="3">
        <v>45674</v>
      </c>
      <c r="B164" s="14" t="s">
        <v>332</v>
      </c>
      <c r="C164" s="9" t="s">
        <v>132</v>
      </c>
      <c r="D164" s="13" t="s">
        <v>369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45735</v>
      </c>
      <c r="U164" s="11">
        <v>2500</v>
      </c>
      <c r="V164" s="10">
        <v>2309</v>
      </c>
      <c r="W164" s="10">
        <v>191</v>
      </c>
      <c r="X164" s="10">
        <v>2700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45735</v>
      </c>
      <c r="AK164" s="3">
        <v>0</v>
      </c>
      <c r="AL164" s="3">
        <v>45726</v>
      </c>
      <c r="AM164" s="3">
        <v>45733</v>
      </c>
      <c r="AN164" s="3">
        <v>45734</v>
      </c>
      <c r="AO164" s="3">
        <v>45734</v>
      </c>
      <c r="AP164" s="3">
        <v>45730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332</v>
      </c>
      <c r="C165" s="9" t="s">
        <v>132</v>
      </c>
      <c r="D165" s="13" t="s">
        <v>371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332</v>
      </c>
      <c r="C166" s="9" t="s">
        <v>132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5000</v>
      </c>
      <c r="V166" s="10">
        <v>4735</v>
      </c>
      <c r="W166" s="10">
        <v>265</v>
      </c>
      <c r="X166" s="10">
        <v>5200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332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45694</v>
      </c>
      <c r="B168" s="14" t="s">
        <v>400</v>
      </c>
      <c r="C168" s="9" t="s">
        <v>132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6000</v>
      </c>
      <c r="V168" s="10">
        <v>6000</v>
      </c>
      <c r="W168" s="10">
        <v>0</v>
      </c>
      <c r="X168" s="10">
        <v>6000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45694</v>
      </c>
      <c r="B169" s="14" t="s">
        <v>400</v>
      </c>
      <c r="C169" s="9" t="s">
        <v>132</v>
      </c>
      <c r="D169" s="13" t="s">
        <v>398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45736</v>
      </c>
      <c r="U169" s="11">
        <v>15000</v>
      </c>
      <c r="V169" s="10">
        <v>17060</v>
      </c>
      <c r="W169" s="10">
        <v>0</v>
      </c>
      <c r="X169" s="10">
        <v>17840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332</v>
      </c>
      <c r="C170" s="9" t="s">
        <v>132</v>
      </c>
      <c r="D170" s="13" t="s">
        <v>368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45737</v>
      </c>
      <c r="U170" s="11">
        <v>5000</v>
      </c>
      <c r="V170" s="10">
        <v>4915</v>
      </c>
      <c r="W170" s="10">
        <v>85</v>
      </c>
      <c r="X170" s="10">
        <v>5300</v>
      </c>
      <c r="Y170" s="10">
        <v>0</v>
      </c>
      <c r="Z170" s="9" t="s">
        <v>117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45737</v>
      </c>
      <c r="AK170" s="3">
        <v>0</v>
      </c>
      <c r="AL170" s="3">
        <v>45728</v>
      </c>
      <c r="AM170" s="3">
        <v>45735</v>
      </c>
      <c r="AN170" s="3">
        <v>45736</v>
      </c>
      <c r="AO170" s="3">
        <v>45736</v>
      </c>
      <c r="AP170" s="3">
        <v>45732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0</v>
      </c>
    </row>
    <row r="171" spans="1:56" ht="28.5" customHeight="1" x14ac:dyDescent="0.45">
      <c r="A171" s="3">
        <v>45694</v>
      </c>
      <c r="B171" s="14" t="s">
        <v>400</v>
      </c>
      <c r="C171" s="9" t="s">
        <v>132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45737</v>
      </c>
      <c r="U171" s="11">
        <v>10000</v>
      </c>
      <c r="V171" s="10">
        <v>10000</v>
      </c>
      <c r="W171" s="10">
        <v>0</v>
      </c>
      <c r="X171" s="10">
        <v>6000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45737</v>
      </c>
      <c r="AK171" s="3">
        <v>0</v>
      </c>
      <c r="AL171" s="3">
        <v>45728</v>
      </c>
      <c r="AM171" s="3">
        <v>45735</v>
      </c>
      <c r="AN171" s="3">
        <v>45736</v>
      </c>
      <c r="AO171" s="3">
        <v>45736</v>
      </c>
      <c r="AP171" s="3">
        <v>45732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332</v>
      </c>
      <c r="C172" s="9" t="s">
        <v>132</v>
      </c>
      <c r="D172" s="13">
        <v>959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45736</v>
      </c>
      <c r="U172" s="11">
        <v>2500</v>
      </c>
      <c r="V172" s="10">
        <v>2280</v>
      </c>
      <c r="W172" s="10">
        <v>220</v>
      </c>
      <c r="X172" s="10">
        <v>3606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45736</v>
      </c>
      <c r="AK172" s="3">
        <v>0</v>
      </c>
      <c r="AL172" s="3">
        <v>45727</v>
      </c>
      <c r="AM172" s="3">
        <v>45734</v>
      </c>
      <c r="AN172" s="3">
        <v>45735</v>
      </c>
      <c r="AO172" s="3">
        <v>45735</v>
      </c>
      <c r="AP172" s="3">
        <v>45731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332</v>
      </c>
      <c r="C173" s="9" t="s">
        <v>132</v>
      </c>
      <c r="D173" s="13" t="s">
        <v>370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45742</v>
      </c>
      <c r="U173" s="11">
        <v>2500</v>
      </c>
      <c r="V173" s="10">
        <v>2525</v>
      </c>
      <c r="W173" s="10">
        <v>0</v>
      </c>
      <c r="X173" s="10">
        <v>2750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45742</v>
      </c>
      <c r="AK173" s="3">
        <v>0</v>
      </c>
      <c r="AL173" s="3">
        <v>45733</v>
      </c>
      <c r="AM173" s="3">
        <v>45740</v>
      </c>
      <c r="AN173" s="3">
        <v>45741</v>
      </c>
      <c r="AO173" s="3">
        <v>45741</v>
      </c>
      <c r="AP173" s="3">
        <v>45737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400</v>
      </c>
      <c r="C174" s="9" t="s">
        <v>132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45740</v>
      </c>
      <c r="U174" s="11">
        <v>8100</v>
      </c>
      <c r="V174" s="10">
        <v>8100</v>
      </c>
      <c r="W174" s="10">
        <v>0</v>
      </c>
      <c r="X174" s="10">
        <v>8000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332</v>
      </c>
      <c r="C175" s="9" t="s">
        <v>132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45737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45737</v>
      </c>
      <c r="AK175" s="3">
        <v>0</v>
      </c>
      <c r="AL175" s="3">
        <v>45728</v>
      </c>
      <c r="AM175" s="3">
        <v>45735</v>
      </c>
      <c r="AN175" s="3">
        <v>45736</v>
      </c>
      <c r="AO175" s="3">
        <v>45736</v>
      </c>
      <c r="AP175" s="3">
        <v>45732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117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 t="s">
        <v>58</v>
      </c>
      <c r="AG176" s="1" t="s">
        <v>126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45705</v>
      </c>
      <c r="B177" s="14" t="s">
        <v>435</v>
      </c>
      <c r="C177" s="9" t="s">
        <v>152</v>
      </c>
      <c r="D177" s="13" t="s">
        <v>500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404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45731</v>
      </c>
      <c r="U177" s="11">
        <v>23040</v>
      </c>
      <c r="V177" s="10">
        <v>21120</v>
      </c>
      <c r="W177" s="10">
        <v>1920</v>
      </c>
      <c r="X177" s="10">
        <v>29058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74</v>
      </c>
      <c r="AI177" s="1">
        <v>2</v>
      </c>
      <c r="AJ177" s="3">
        <v>45731</v>
      </c>
      <c r="AK177" s="3">
        <v>0</v>
      </c>
      <c r="AL177" s="3">
        <v>45722</v>
      </c>
      <c r="AM177" s="3">
        <v>45729</v>
      </c>
      <c r="AN177" s="3">
        <v>45730</v>
      </c>
      <c r="AO177" s="3">
        <v>45730</v>
      </c>
      <c r="AP177" s="3">
        <v>45726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8.5" customHeight="1" x14ac:dyDescent="0.45">
      <c r="A178" s="3">
        <v>45705</v>
      </c>
      <c r="B178" s="14" t="s">
        <v>436</v>
      </c>
      <c r="C178" s="9" t="s">
        <v>152</v>
      </c>
      <c r="D178" s="13" t="s">
        <v>292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404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45733</v>
      </c>
      <c r="U178" s="11">
        <v>31675</v>
      </c>
      <c r="V178" s="10">
        <v>0</v>
      </c>
      <c r="W178" s="10">
        <v>31675</v>
      </c>
      <c r="X178" s="10">
        <v>7751</v>
      </c>
      <c r="Y178" s="10">
        <v>25120.2</v>
      </c>
      <c r="Z178" s="9" t="s">
        <v>82</v>
      </c>
      <c r="AA178" s="8">
        <v>26319.689550000003</v>
      </c>
      <c r="AB178" s="8">
        <v>0</v>
      </c>
      <c r="AC178" s="8">
        <v>26319.689550000003</v>
      </c>
      <c r="AD178" s="8">
        <v>0</v>
      </c>
      <c r="AE178" s="8">
        <v>0</v>
      </c>
      <c r="AF178" s="8">
        <v>0</v>
      </c>
      <c r="AG178" s="1" t="s">
        <v>126</v>
      </c>
      <c r="AH178" s="1" t="s">
        <v>74</v>
      </c>
      <c r="AI178" s="1">
        <v>2</v>
      </c>
      <c r="AJ178" s="3">
        <v>45733</v>
      </c>
      <c r="AK178" s="3">
        <v>0</v>
      </c>
      <c r="AL178" s="3">
        <v>45724</v>
      </c>
      <c r="AM178" s="3">
        <v>45731</v>
      </c>
      <c r="AN178" s="3">
        <v>45732</v>
      </c>
      <c r="AO178" s="3">
        <v>45732</v>
      </c>
      <c r="AP178" s="3">
        <v>45728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2011.9940456000002</v>
      </c>
    </row>
    <row r="179" spans="1:56" ht="28.5" customHeight="1" x14ac:dyDescent="0.45">
      <c r="A179" s="3">
        <v>45692</v>
      </c>
      <c r="B179" s="14" t="s">
        <v>401</v>
      </c>
      <c r="C179" s="9" t="s">
        <v>86</v>
      </c>
      <c r="D179" s="13" t="s">
        <v>318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234</v>
      </c>
      <c r="T179" s="12">
        <v>45734</v>
      </c>
      <c r="U179" s="11">
        <v>5000</v>
      </c>
      <c r="V179" s="10">
        <v>0</v>
      </c>
      <c r="W179" s="10">
        <v>5000</v>
      </c>
      <c r="X179" s="10">
        <v>5250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317</v>
      </c>
      <c r="AG179" s="1" t="s">
        <v>123</v>
      </c>
      <c r="AH179" s="1" t="s">
        <v>74</v>
      </c>
      <c r="AI179" s="1">
        <v>2</v>
      </c>
      <c r="AJ179" s="3">
        <v>45734</v>
      </c>
      <c r="AK179" s="3">
        <v>0</v>
      </c>
      <c r="AL179" s="3">
        <v>45725</v>
      </c>
      <c r="AM179" s="3">
        <v>45732</v>
      </c>
      <c r="AN179" s="3">
        <v>45733</v>
      </c>
      <c r="AO179" s="3">
        <v>45733</v>
      </c>
      <c r="AP179" s="3">
        <v>45729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45727</v>
      </c>
      <c r="B180" s="14" t="s">
        <v>597</v>
      </c>
      <c r="C180" s="9" t="s">
        <v>86</v>
      </c>
      <c r="D180" s="13" t="s">
        <v>318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234</v>
      </c>
      <c r="T180" s="12">
        <v>45734</v>
      </c>
      <c r="U180" s="11">
        <v>7000</v>
      </c>
      <c r="V180" s="10">
        <v>0</v>
      </c>
      <c r="W180" s="10">
        <v>7000</v>
      </c>
      <c r="X180" s="10">
        <v>7350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317</v>
      </c>
      <c r="AG180" s="1" t="s">
        <v>123</v>
      </c>
      <c r="AH180" s="1" t="s">
        <v>74</v>
      </c>
      <c r="AI180" s="1">
        <v>2</v>
      </c>
      <c r="AJ180" s="3">
        <v>45734</v>
      </c>
      <c r="AK180" s="3">
        <v>0</v>
      </c>
      <c r="AL180" s="3">
        <v>45725</v>
      </c>
      <c r="AM180" s="3">
        <v>45732</v>
      </c>
      <c r="AN180" s="3">
        <v>45733</v>
      </c>
      <c r="AO180" s="3">
        <v>45733</v>
      </c>
      <c r="AP180" s="3">
        <v>45729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>
        <v>45714</v>
      </c>
      <c r="B181" s="14" t="s">
        <v>469</v>
      </c>
      <c r="C181" s="9" t="s">
        <v>86</v>
      </c>
      <c r="D181" s="13" t="s">
        <v>410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234</v>
      </c>
      <c r="T181" s="12">
        <v>45740</v>
      </c>
      <c r="U181" s="11">
        <v>20000</v>
      </c>
      <c r="V181" s="10">
        <v>0</v>
      </c>
      <c r="W181" s="10">
        <v>20000</v>
      </c>
      <c r="X181" s="10">
        <v>4584</v>
      </c>
      <c r="Y181" s="10">
        <v>16186.800000000001</v>
      </c>
      <c r="Z181" s="9" t="s">
        <v>82</v>
      </c>
      <c r="AA181" s="8">
        <v>17411.978892000003</v>
      </c>
      <c r="AB181" s="8">
        <v>5493</v>
      </c>
      <c r="AC181" s="8">
        <v>11918.978892000003</v>
      </c>
      <c r="AD181" s="8">
        <v>0</v>
      </c>
      <c r="AE181" s="8">
        <v>0</v>
      </c>
      <c r="AF181" s="8" t="s">
        <v>439</v>
      </c>
      <c r="AG181" s="1" t="s">
        <v>123</v>
      </c>
      <c r="AH181" s="1" t="s">
        <v>74</v>
      </c>
      <c r="AI181" s="1">
        <v>2</v>
      </c>
      <c r="AJ181" s="3">
        <v>45740</v>
      </c>
      <c r="AK181" s="3">
        <v>0</v>
      </c>
      <c r="AL181" s="3">
        <v>45731</v>
      </c>
      <c r="AM181" s="3">
        <v>45738</v>
      </c>
      <c r="AN181" s="3">
        <v>45739</v>
      </c>
      <c r="AO181" s="3">
        <v>45739</v>
      </c>
      <c r="AP181" s="3">
        <v>45735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911.13971974400033</v>
      </c>
    </row>
    <row r="182" spans="1:56" ht="28.5" customHeight="1" x14ac:dyDescent="0.45">
      <c r="A182" s="3">
        <v>45714</v>
      </c>
      <c r="B182" s="14" t="s">
        <v>469</v>
      </c>
      <c r="C182" s="9" t="s">
        <v>86</v>
      </c>
      <c r="D182" s="13" t="s">
        <v>411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234</v>
      </c>
      <c r="T182" s="12">
        <v>45740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439</v>
      </c>
      <c r="AG182" s="1" t="s">
        <v>123</v>
      </c>
      <c r="AH182" s="1" t="s">
        <v>74</v>
      </c>
      <c r="AI182" s="1">
        <v>2</v>
      </c>
      <c r="AJ182" s="3">
        <v>45740</v>
      </c>
      <c r="AK182" s="3">
        <v>0</v>
      </c>
      <c r="AL182" s="3">
        <v>45731</v>
      </c>
      <c r="AM182" s="3">
        <v>45738</v>
      </c>
      <c r="AN182" s="3">
        <v>45739</v>
      </c>
      <c r="AO182" s="3">
        <v>45739</v>
      </c>
      <c r="AP182" s="3">
        <v>45735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45714</v>
      </c>
      <c r="B183" s="14" t="s">
        <v>470</v>
      </c>
      <c r="C183" s="9" t="s">
        <v>86</v>
      </c>
      <c r="D183" s="13" t="s">
        <v>354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234</v>
      </c>
      <c r="T183" s="12">
        <v>45740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439</v>
      </c>
      <c r="AG183" s="1" t="s">
        <v>123</v>
      </c>
      <c r="AH183" s="1" t="s">
        <v>74</v>
      </c>
      <c r="AI183" s="1">
        <v>2</v>
      </c>
      <c r="AJ183" s="3">
        <v>45740</v>
      </c>
      <c r="AK183" s="3">
        <v>0</v>
      </c>
      <c r="AL183" s="3">
        <v>45731</v>
      </c>
      <c r="AM183" s="3">
        <v>45738</v>
      </c>
      <c r="AN183" s="3">
        <v>45739</v>
      </c>
      <c r="AO183" s="3">
        <v>45739</v>
      </c>
      <c r="AP183" s="3">
        <v>45735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45714</v>
      </c>
      <c r="B184" s="14" t="s">
        <v>471</v>
      </c>
      <c r="C184" s="9" t="s">
        <v>86</v>
      </c>
      <c r="D184" s="13" t="s">
        <v>472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234</v>
      </c>
      <c r="T184" s="12">
        <v>45740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439</v>
      </c>
      <c r="AG184" s="1" t="s">
        <v>123</v>
      </c>
      <c r="AH184" s="1" t="s">
        <v>74</v>
      </c>
      <c r="AI184" s="1">
        <v>2</v>
      </c>
      <c r="AJ184" s="3">
        <v>45740</v>
      </c>
      <c r="AK184" s="3">
        <v>0</v>
      </c>
      <c r="AL184" s="3">
        <v>45731</v>
      </c>
      <c r="AM184" s="3">
        <v>45738</v>
      </c>
      <c r="AN184" s="3">
        <v>45739</v>
      </c>
      <c r="AO184" s="3">
        <v>45739</v>
      </c>
      <c r="AP184" s="3">
        <v>45735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45723</v>
      </c>
      <c r="B185" s="14" t="s">
        <v>560</v>
      </c>
      <c r="C185" s="9" t="s">
        <v>86</v>
      </c>
      <c r="D185" s="13" t="s">
        <v>442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234</v>
      </c>
      <c r="T185" s="12">
        <v>45740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82</v>
      </c>
      <c r="AA185" s="8">
        <v>32270.700000000004</v>
      </c>
      <c r="AB185" s="8">
        <v>0</v>
      </c>
      <c r="AC185" s="8">
        <v>32270.700000000004</v>
      </c>
      <c r="AD185" s="8">
        <v>0</v>
      </c>
      <c r="AE185" s="8">
        <v>0</v>
      </c>
      <c r="AF185" s="8" t="s">
        <v>443</v>
      </c>
      <c r="AG185" s="1" t="s">
        <v>123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2466.9157333333337</v>
      </c>
    </row>
    <row r="186" spans="1:56" ht="28.5" customHeight="1" x14ac:dyDescent="0.45">
      <c r="A186" s="3">
        <v>45707</v>
      </c>
      <c r="B186" s="14" t="s">
        <v>449</v>
      </c>
      <c r="C186" s="9" t="s">
        <v>86</v>
      </c>
      <c r="D186" s="13" t="s">
        <v>440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334</v>
      </c>
      <c r="T186" s="12">
        <v>45741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301</v>
      </c>
      <c r="AG186" s="1" t="s">
        <v>124</v>
      </c>
      <c r="AH186" s="1" t="s">
        <v>74</v>
      </c>
      <c r="AI186" s="1">
        <v>2</v>
      </c>
      <c r="AJ186" s="3">
        <v>45741</v>
      </c>
      <c r="AK186" s="3">
        <v>0</v>
      </c>
      <c r="AL186" s="3">
        <v>45732</v>
      </c>
      <c r="AM186" s="3">
        <v>45739</v>
      </c>
      <c r="AN186" s="3">
        <v>45740</v>
      </c>
      <c r="AO186" s="3">
        <v>45740</v>
      </c>
      <c r="AP186" s="3">
        <v>45736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45707</v>
      </c>
      <c r="B187" s="14" t="s">
        <v>449</v>
      </c>
      <c r="C187" s="9" t="s">
        <v>86</v>
      </c>
      <c r="D187" s="13" t="s">
        <v>441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334</v>
      </c>
      <c r="T187" s="12">
        <v>45741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301</v>
      </c>
      <c r="AG187" s="1" t="s">
        <v>123</v>
      </c>
      <c r="AH187" s="1" t="s">
        <v>74</v>
      </c>
      <c r="AI187" s="1">
        <v>2</v>
      </c>
      <c r="AJ187" s="3">
        <v>45741</v>
      </c>
      <c r="AK187" s="3">
        <v>0</v>
      </c>
      <c r="AL187" s="3">
        <v>45732</v>
      </c>
      <c r="AM187" s="3">
        <v>45739</v>
      </c>
      <c r="AN187" s="3">
        <v>45740</v>
      </c>
      <c r="AO187" s="3">
        <v>45740</v>
      </c>
      <c r="AP187" s="3">
        <v>45736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45707</v>
      </c>
      <c r="B188" s="14" t="s">
        <v>449</v>
      </c>
      <c r="C188" s="9" t="s">
        <v>86</v>
      </c>
      <c r="D188" s="13" t="s">
        <v>384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334</v>
      </c>
      <c r="T188" s="12">
        <v>45741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301</v>
      </c>
      <c r="AG188" s="1" t="s">
        <v>123</v>
      </c>
      <c r="AH188" s="1" t="s">
        <v>74</v>
      </c>
      <c r="AI188" s="1">
        <v>2</v>
      </c>
      <c r="AJ188" s="3">
        <v>45741</v>
      </c>
      <c r="AK188" s="3">
        <v>0</v>
      </c>
      <c r="AL188" s="3">
        <v>45732</v>
      </c>
      <c r="AM188" s="3">
        <v>45739</v>
      </c>
      <c r="AN188" s="3">
        <v>45740</v>
      </c>
      <c r="AO188" s="3">
        <v>45740</v>
      </c>
      <c r="AP188" s="3">
        <v>45736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45721</v>
      </c>
      <c r="B189" s="14" t="s">
        <v>520</v>
      </c>
      <c r="C189" s="9" t="s">
        <v>73</v>
      </c>
      <c r="D189" s="13" t="s">
        <v>233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157</v>
      </c>
      <c r="T189" s="12">
        <v>45743</v>
      </c>
      <c r="U189" s="11">
        <v>10000</v>
      </c>
      <c r="V189" s="10">
        <v>0</v>
      </c>
      <c r="W189" s="10">
        <v>10000</v>
      </c>
      <c r="X189" s="10">
        <v>10509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45743</v>
      </c>
      <c r="AK189" s="3">
        <v>0</v>
      </c>
      <c r="AL189" s="3">
        <v>45734</v>
      </c>
      <c r="AM189" s="3">
        <v>45741</v>
      </c>
      <c r="AN189" s="3">
        <v>45742</v>
      </c>
      <c r="AO189" s="3">
        <v>45742</v>
      </c>
      <c r="AP189" s="3">
        <v>45738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8.5" customHeight="1" x14ac:dyDescent="0.45">
      <c r="A190" s="3">
        <v>45714</v>
      </c>
      <c r="B190" s="14" t="s">
        <v>468</v>
      </c>
      <c r="C190" s="9" t="s">
        <v>86</v>
      </c>
      <c r="D190" s="13" t="s">
        <v>386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334</v>
      </c>
      <c r="T190" s="12">
        <v>45743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82</v>
      </c>
      <c r="AA190" s="8">
        <v>53784.500000000007</v>
      </c>
      <c r="AB190" s="8">
        <v>0</v>
      </c>
      <c r="AC190" s="8">
        <v>53784.500000000007</v>
      </c>
      <c r="AD190" s="8">
        <v>0</v>
      </c>
      <c r="AE190" s="8">
        <v>0</v>
      </c>
      <c r="AF190" s="8" t="s">
        <v>439</v>
      </c>
      <c r="AG190" s="1" t="s">
        <v>123</v>
      </c>
      <c r="AH190" s="1" t="s">
        <v>74</v>
      </c>
      <c r="AI190" s="1">
        <v>2</v>
      </c>
      <c r="AJ190" s="3">
        <v>45743</v>
      </c>
      <c r="AK190" s="3">
        <v>0</v>
      </c>
      <c r="AL190" s="3">
        <v>45734</v>
      </c>
      <c r="AM190" s="3">
        <v>45741</v>
      </c>
      <c r="AN190" s="3">
        <v>45742</v>
      </c>
      <c r="AO190" s="3">
        <v>45742</v>
      </c>
      <c r="AP190" s="3">
        <v>45738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4111.5262222222227</v>
      </c>
    </row>
    <row r="191" spans="1:56" ht="28.5" customHeight="1" x14ac:dyDescent="0.45">
      <c r="A191" s="3">
        <v>45721</v>
      </c>
      <c r="B191" s="14" t="s">
        <v>529</v>
      </c>
      <c r="C191" s="9" t="s">
        <v>152</v>
      </c>
      <c r="D191" s="13" t="s">
        <v>296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45743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10477.5</v>
      </c>
      <c r="AB191" s="8">
        <v>0</v>
      </c>
      <c r="AC191" s="8">
        <v>10477.5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45743</v>
      </c>
      <c r="AK191" s="3">
        <v>0</v>
      </c>
      <c r="AL191" s="3">
        <v>45734</v>
      </c>
      <c r="AM191" s="3">
        <v>45741</v>
      </c>
      <c r="AN191" s="3">
        <v>45742</v>
      </c>
      <c r="AO191" s="3">
        <v>45742</v>
      </c>
      <c r="AP191" s="3">
        <v>45738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800.9466666666666</v>
      </c>
    </row>
    <row r="192" spans="1:56" ht="28.5" customHeight="1" x14ac:dyDescent="0.45">
      <c r="A192" s="3">
        <v>45724</v>
      </c>
      <c r="B192" s="14" t="s">
        <v>598</v>
      </c>
      <c r="C192" s="9" t="s">
        <v>86</v>
      </c>
      <c r="D192" s="13" t="s">
        <v>327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45744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443</v>
      </c>
      <c r="AG192" s="1" t="s">
        <v>123</v>
      </c>
      <c r="AH192" s="1" t="s">
        <v>74</v>
      </c>
      <c r="AI192" s="1">
        <v>2</v>
      </c>
      <c r="AJ192" s="3">
        <v>45744</v>
      </c>
      <c r="AK192" s="3">
        <v>0</v>
      </c>
      <c r="AL192" s="3">
        <v>45735</v>
      </c>
      <c r="AM192" s="3">
        <v>45742</v>
      </c>
      <c r="AN192" s="3">
        <v>45743</v>
      </c>
      <c r="AO192" s="3">
        <v>45743</v>
      </c>
      <c r="AP192" s="3">
        <v>45739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45720</v>
      </c>
      <c r="B193" s="14" t="s">
        <v>515</v>
      </c>
      <c r="C193" s="9" t="s">
        <v>86</v>
      </c>
      <c r="D193" s="13" t="s">
        <v>410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45744</v>
      </c>
      <c r="U193" s="11">
        <v>25000</v>
      </c>
      <c r="V193" s="10">
        <v>0</v>
      </c>
      <c r="W193" s="10">
        <v>25000</v>
      </c>
      <c r="X193" s="10">
        <v>0</v>
      </c>
      <c r="Y193" s="10">
        <v>26250</v>
      </c>
      <c r="Z193" s="9" t="s">
        <v>82</v>
      </c>
      <c r="AA193" s="8">
        <v>26892.250000000004</v>
      </c>
      <c r="AB193" s="8">
        <v>0</v>
      </c>
      <c r="AC193" s="8">
        <v>26892.250000000004</v>
      </c>
      <c r="AD193" s="8">
        <v>0</v>
      </c>
      <c r="AE193" s="8">
        <v>0</v>
      </c>
      <c r="AF193" s="8" t="s">
        <v>439</v>
      </c>
      <c r="AG193" s="1" t="s">
        <v>123</v>
      </c>
      <c r="AH193" s="1" t="s">
        <v>74</v>
      </c>
      <c r="AI193" s="1">
        <v>2</v>
      </c>
      <c r="AJ193" s="3">
        <v>45744</v>
      </c>
      <c r="AK193" s="3">
        <v>0</v>
      </c>
      <c r="AL193" s="3">
        <v>45735</v>
      </c>
      <c r="AM193" s="3">
        <v>45742</v>
      </c>
      <c r="AN193" s="3">
        <v>45743</v>
      </c>
      <c r="AO193" s="3">
        <v>45743</v>
      </c>
      <c r="AP193" s="3">
        <v>45739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2055.7631111111114</v>
      </c>
    </row>
    <row r="194" spans="1:56" ht="28.5" customHeight="1" x14ac:dyDescent="0.45">
      <c r="A194" s="3">
        <v>45721</v>
      </c>
      <c r="B194" s="14" t="s">
        <v>530</v>
      </c>
      <c r="C194" s="9" t="s">
        <v>152</v>
      </c>
      <c r="D194" s="13" t="s">
        <v>292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45744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20955</v>
      </c>
      <c r="AB194" s="8">
        <v>0</v>
      </c>
      <c r="AC194" s="8">
        <v>20955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45744</v>
      </c>
      <c r="AK194" s="3">
        <v>0</v>
      </c>
      <c r="AL194" s="3">
        <v>45735</v>
      </c>
      <c r="AM194" s="3">
        <v>45742</v>
      </c>
      <c r="AN194" s="3">
        <v>45743</v>
      </c>
      <c r="AO194" s="3">
        <v>45743</v>
      </c>
      <c r="AP194" s="3">
        <v>45739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1601.8933333333332</v>
      </c>
    </row>
    <row r="195" spans="1:56" ht="28.5" customHeight="1" x14ac:dyDescent="0.45">
      <c r="A195" s="3">
        <v>45721</v>
      </c>
      <c r="B195" s="14" t="s">
        <v>531</v>
      </c>
      <c r="C195" s="9" t="s">
        <v>152</v>
      </c>
      <c r="D195" s="13" t="s">
        <v>500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45744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45744</v>
      </c>
      <c r="AK195" s="3">
        <v>0</v>
      </c>
      <c r="AL195" s="3">
        <v>45735</v>
      </c>
      <c r="AM195" s="3">
        <v>45742</v>
      </c>
      <c r="AN195" s="3">
        <v>45743</v>
      </c>
      <c r="AO195" s="3">
        <v>45743</v>
      </c>
      <c r="AP195" s="3">
        <v>45739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45724</v>
      </c>
      <c r="B196" s="14" t="s">
        <v>599</v>
      </c>
      <c r="C196" s="9" t="s">
        <v>86</v>
      </c>
      <c r="D196" s="13" t="s">
        <v>535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45744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82</v>
      </c>
      <c r="AA196" s="8">
        <v>7529.8300000000008</v>
      </c>
      <c r="AB196" s="8">
        <v>0</v>
      </c>
      <c r="AC196" s="8">
        <v>7529.8300000000008</v>
      </c>
      <c r="AD196" s="8">
        <v>0</v>
      </c>
      <c r="AE196" s="8">
        <v>0</v>
      </c>
      <c r="AF196" s="8" t="s">
        <v>443</v>
      </c>
      <c r="AG196" s="1" t="s">
        <v>123</v>
      </c>
      <c r="AH196" s="1" t="s">
        <v>74</v>
      </c>
      <c r="AI196" s="1">
        <v>2</v>
      </c>
      <c r="AJ196" s="3">
        <v>45744</v>
      </c>
      <c r="AK196" s="3">
        <v>0</v>
      </c>
      <c r="AL196" s="3">
        <v>45735</v>
      </c>
      <c r="AM196" s="3">
        <v>45742</v>
      </c>
      <c r="AN196" s="3">
        <v>45743</v>
      </c>
      <c r="AO196" s="3">
        <v>45743</v>
      </c>
      <c r="AP196" s="3">
        <v>45739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575.61367111111122</v>
      </c>
    </row>
    <row r="197" spans="1:56" ht="28.5" customHeight="1" x14ac:dyDescent="0.45">
      <c r="A197" s="3">
        <v>45724</v>
      </c>
      <c r="B197" s="14" t="s">
        <v>599</v>
      </c>
      <c r="C197" s="9" t="s">
        <v>86</v>
      </c>
      <c r="D197" s="13" t="s">
        <v>536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45744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443</v>
      </c>
      <c r="AG197" s="1" t="s">
        <v>123</v>
      </c>
      <c r="AH197" s="1" t="s">
        <v>74</v>
      </c>
      <c r="AI197" s="1">
        <v>2</v>
      </c>
      <c r="AJ197" s="3">
        <v>45744</v>
      </c>
      <c r="AK197" s="3">
        <v>0</v>
      </c>
      <c r="AL197" s="3">
        <v>45735</v>
      </c>
      <c r="AM197" s="3">
        <v>45742</v>
      </c>
      <c r="AN197" s="3">
        <v>45743</v>
      </c>
      <c r="AO197" s="3">
        <v>45743</v>
      </c>
      <c r="AP197" s="3">
        <v>45739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45724</v>
      </c>
      <c r="B198" s="14" t="s">
        <v>600</v>
      </c>
      <c r="C198" s="9" t="s">
        <v>86</v>
      </c>
      <c r="D198" s="13" t="s">
        <v>537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45747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21513.800000000003</v>
      </c>
      <c r="AB198" s="8">
        <v>0</v>
      </c>
      <c r="AC198" s="8">
        <v>21513.800000000003</v>
      </c>
      <c r="AD198" s="8">
        <v>0</v>
      </c>
      <c r="AE198" s="8">
        <v>0</v>
      </c>
      <c r="AF198" s="8" t="s">
        <v>443</v>
      </c>
      <c r="AG198" s="1" t="s">
        <v>123</v>
      </c>
      <c r="AH198" s="1" t="s">
        <v>74</v>
      </c>
      <c r="AI198" s="1">
        <v>2</v>
      </c>
      <c r="AJ198" s="3">
        <v>45747</v>
      </c>
      <c r="AK198" s="3">
        <v>0</v>
      </c>
      <c r="AL198" s="3">
        <v>45738</v>
      </c>
      <c r="AM198" s="3">
        <v>45745</v>
      </c>
      <c r="AN198" s="3">
        <v>45746</v>
      </c>
      <c r="AO198" s="3">
        <v>45746</v>
      </c>
      <c r="AP198" s="3">
        <v>45742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1644.610488888889</v>
      </c>
    </row>
    <row r="199" spans="1:56" ht="28.5" customHeight="1" x14ac:dyDescent="0.45">
      <c r="A199" s="3">
        <v>45724</v>
      </c>
      <c r="B199" s="14" t="s">
        <v>600</v>
      </c>
      <c r="C199" s="9" t="s">
        <v>86</v>
      </c>
      <c r="D199" s="13" t="s">
        <v>271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45747</v>
      </c>
      <c r="U199" s="11">
        <v>15000</v>
      </c>
      <c r="V199" s="10">
        <v>0</v>
      </c>
      <c r="W199" s="10">
        <v>15000</v>
      </c>
      <c r="X199" s="10">
        <v>0</v>
      </c>
      <c r="Y199" s="10">
        <v>15750</v>
      </c>
      <c r="Z199" s="9" t="s">
        <v>82</v>
      </c>
      <c r="AA199" s="8">
        <v>16135.350000000002</v>
      </c>
      <c r="AB199" s="8">
        <v>0</v>
      </c>
      <c r="AC199" s="8">
        <v>16135.350000000002</v>
      </c>
      <c r="AD199" s="8">
        <v>0</v>
      </c>
      <c r="AE199" s="8">
        <v>0</v>
      </c>
      <c r="AF199" s="8" t="s">
        <v>443</v>
      </c>
      <c r="AG199" s="1" t="s">
        <v>123</v>
      </c>
      <c r="AH199" s="1" t="s">
        <v>74</v>
      </c>
      <c r="AI199" s="1">
        <v>2</v>
      </c>
      <c r="AJ199" s="3">
        <v>45747</v>
      </c>
      <c r="AK199" s="3">
        <v>0</v>
      </c>
      <c r="AL199" s="3">
        <v>45738</v>
      </c>
      <c r="AM199" s="3">
        <v>45745</v>
      </c>
      <c r="AN199" s="3">
        <v>45746</v>
      </c>
      <c r="AO199" s="3">
        <v>45746</v>
      </c>
      <c r="AP199" s="3">
        <v>45742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1233.4578666666669</v>
      </c>
    </row>
    <row r="200" spans="1:56" ht="28.5" customHeight="1" x14ac:dyDescent="0.45">
      <c r="A200" s="3">
        <v>45724</v>
      </c>
      <c r="B200" s="14" t="s">
        <v>600</v>
      </c>
      <c r="C200" s="9" t="s">
        <v>86</v>
      </c>
      <c r="D200" s="13" t="s">
        <v>538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45747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443</v>
      </c>
      <c r="AG200" s="1" t="s">
        <v>123</v>
      </c>
      <c r="AH200" s="1" t="s">
        <v>74</v>
      </c>
      <c r="AI200" s="1">
        <v>2</v>
      </c>
      <c r="AJ200" s="3">
        <v>45747</v>
      </c>
      <c r="AK200" s="3">
        <v>0</v>
      </c>
      <c r="AL200" s="3">
        <v>45738</v>
      </c>
      <c r="AM200" s="3">
        <v>45745</v>
      </c>
      <c r="AN200" s="3">
        <v>45746</v>
      </c>
      <c r="AO200" s="3">
        <v>45746</v>
      </c>
      <c r="AP200" s="3">
        <v>45742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822.3052444444445</v>
      </c>
    </row>
    <row r="201" spans="1:56" ht="28.5" customHeight="1" x14ac:dyDescent="0.45">
      <c r="A201" s="3">
        <v>45724</v>
      </c>
      <c r="B201" s="14" t="s">
        <v>601</v>
      </c>
      <c r="C201" s="9" t="s">
        <v>86</v>
      </c>
      <c r="D201" s="13" t="s">
        <v>270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234</v>
      </c>
      <c r="T201" s="12">
        <v>45747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443</v>
      </c>
      <c r="AG201" s="1" t="s">
        <v>123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45722</v>
      </c>
      <c r="B202" s="14" t="s">
        <v>539</v>
      </c>
      <c r="C202" s="9" t="s">
        <v>86</v>
      </c>
      <c r="D202" s="13" t="s">
        <v>326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234</v>
      </c>
      <c r="T202" s="12">
        <v>45747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32270.700000000004</v>
      </c>
      <c r="AB202" s="8">
        <v>0</v>
      </c>
      <c r="AC202" s="8">
        <v>32270.700000000004</v>
      </c>
      <c r="AD202" s="8">
        <v>0</v>
      </c>
      <c r="AE202" s="8">
        <v>0</v>
      </c>
      <c r="AF202" s="8" t="s">
        <v>443</v>
      </c>
      <c r="AG202" s="1" t="s">
        <v>123</v>
      </c>
      <c r="AH202" s="1" t="s">
        <v>74</v>
      </c>
      <c r="AI202" s="1">
        <v>2</v>
      </c>
      <c r="AJ202" s="3">
        <v>45747</v>
      </c>
      <c r="AK202" s="3">
        <v>0</v>
      </c>
      <c r="AL202" s="3">
        <v>45738</v>
      </c>
      <c r="AM202" s="3">
        <v>45745</v>
      </c>
      <c r="AN202" s="3">
        <v>45746</v>
      </c>
      <c r="AO202" s="3">
        <v>45746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2466.9157333333337</v>
      </c>
    </row>
    <row r="203" spans="1:56" ht="28.5" customHeight="1" x14ac:dyDescent="0.45">
      <c r="A203" s="3">
        <v>45723</v>
      </c>
      <c r="B203" s="14" t="s">
        <v>561</v>
      </c>
      <c r="C203" s="9" t="s">
        <v>86</v>
      </c>
      <c r="D203" s="13" t="s">
        <v>442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45747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82</v>
      </c>
      <c r="AA203" s="8">
        <v>43027.600000000006</v>
      </c>
      <c r="AB203" s="8">
        <v>0</v>
      </c>
      <c r="AC203" s="8">
        <v>43027.600000000006</v>
      </c>
      <c r="AD203" s="8">
        <v>0</v>
      </c>
      <c r="AE203" s="8">
        <v>0</v>
      </c>
      <c r="AF203" s="8" t="s">
        <v>443</v>
      </c>
      <c r="AG203" s="1" t="s">
        <v>123</v>
      </c>
      <c r="AH203" s="1" t="s">
        <v>74</v>
      </c>
      <c r="AI203" s="1">
        <v>2</v>
      </c>
      <c r="AJ203" s="3">
        <v>45747</v>
      </c>
      <c r="AK203" s="3">
        <v>0</v>
      </c>
      <c r="AL203" s="3">
        <v>45738</v>
      </c>
      <c r="AM203" s="3">
        <v>45745</v>
      </c>
      <c r="AN203" s="3">
        <v>45746</v>
      </c>
      <c r="AO203" s="3">
        <v>45746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3289.220977777778</v>
      </c>
    </row>
    <row r="204" spans="1:56" ht="28.5" customHeight="1" x14ac:dyDescent="0.45">
      <c r="A204" s="3">
        <v>45724</v>
      </c>
      <c r="B204" s="14" t="s">
        <v>602</v>
      </c>
      <c r="C204" s="9" t="s">
        <v>86</v>
      </c>
      <c r="D204" s="13" t="s">
        <v>333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334</v>
      </c>
      <c r="T204" s="12">
        <v>45748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21513.800000000003</v>
      </c>
      <c r="AB204" s="8">
        <v>0</v>
      </c>
      <c r="AC204" s="8">
        <v>21513.800000000003</v>
      </c>
      <c r="AD204" s="8">
        <v>0</v>
      </c>
      <c r="AE204" s="8">
        <v>0</v>
      </c>
      <c r="AF204" s="8" t="s">
        <v>301</v>
      </c>
      <c r="AG204" s="1" t="s">
        <v>123</v>
      </c>
      <c r="AH204" s="1" t="s">
        <v>74</v>
      </c>
      <c r="AI204" s="1">
        <v>2</v>
      </c>
      <c r="AJ204" s="3">
        <v>45748</v>
      </c>
      <c r="AK204" s="3">
        <v>0</v>
      </c>
      <c r="AL204" s="3">
        <v>45739</v>
      </c>
      <c r="AM204" s="3">
        <v>45746</v>
      </c>
      <c r="AN204" s="3">
        <v>45747</v>
      </c>
      <c r="AO204" s="3">
        <v>45747</v>
      </c>
      <c r="AP204" s="3">
        <v>45743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1644.610488888889</v>
      </c>
    </row>
    <row r="205" spans="1:56" ht="28.5" customHeight="1" x14ac:dyDescent="0.45">
      <c r="A205" s="3">
        <v>45721</v>
      </c>
      <c r="B205" s="14" t="s">
        <v>529</v>
      </c>
      <c r="C205" s="9" t="s">
        <v>152</v>
      </c>
      <c r="D205" s="13" t="s">
        <v>296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10477.5</v>
      </c>
      <c r="AB205" s="8">
        <v>0</v>
      </c>
      <c r="AC205" s="8">
        <v>10477.5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45748</v>
      </c>
      <c r="AK205" s="3">
        <v>0</v>
      </c>
      <c r="AL205" s="3">
        <v>45739</v>
      </c>
      <c r="AM205" s="3">
        <v>45746</v>
      </c>
      <c r="AN205" s="3">
        <v>45747</v>
      </c>
      <c r="AO205" s="3">
        <v>45747</v>
      </c>
      <c r="AP205" s="3">
        <v>45743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800.9466666666666</v>
      </c>
    </row>
    <row r="206" spans="1:56" ht="28.5" customHeight="1" x14ac:dyDescent="0.45">
      <c r="A206" s="3">
        <v>45721</v>
      </c>
      <c r="B206" s="14" t="s">
        <v>530</v>
      </c>
      <c r="C206" s="9" t="s">
        <v>152</v>
      </c>
      <c r="D206" s="13" t="s">
        <v>292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45748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45748</v>
      </c>
      <c r="AK206" s="3">
        <v>0</v>
      </c>
      <c r="AL206" s="3">
        <v>45739</v>
      </c>
      <c r="AM206" s="3">
        <v>45746</v>
      </c>
      <c r="AN206" s="3">
        <v>45747</v>
      </c>
      <c r="AO206" s="3">
        <v>45747</v>
      </c>
      <c r="AP206" s="3">
        <v>45743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1601.8933333333332</v>
      </c>
    </row>
    <row r="207" spans="1:56" ht="28.5" customHeight="1" x14ac:dyDescent="0.45">
      <c r="A207" s="3">
        <v>45721</v>
      </c>
      <c r="B207" s="14" t="s">
        <v>531</v>
      </c>
      <c r="C207" s="9" t="s">
        <v>152</v>
      </c>
      <c r="D207" s="13" t="s">
        <v>500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112</v>
      </c>
      <c r="T207" s="12">
        <v>45748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20955</v>
      </c>
      <c r="AB207" s="8">
        <v>0</v>
      </c>
      <c r="AC207" s="8">
        <v>20955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74</v>
      </c>
      <c r="AI207" s="1">
        <v>2</v>
      </c>
      <c r="AJ207" s="3">
        <v>45748</v>
      </c>
      <c r="AK207" s="3">
        <v>0</v>
      </c>
      <c r="AL207" s="3">
        <v>45739</v>
      </c>
      <c r="AM207" s="3">
        <v>45746</v>
      </c>
      <c r="AN207" s="3">
        <v>45747</v>
      </c>
      <c r="AO207" s="3">
        <v>45747</v>
      </c>
      <c r="AP207" s="3">
        <v>45743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1601.8933333333332</v>
      </c>
    </row>
    <row r="208" spans="1:56" ht="28.5" customHeight="1" x14ac:dyDescent="0.45">
      <c r="A208" s="3">
        <v>45724</v>
      </c>
      <c r="B208" s="14" t="s">
        <v>602</v>
      </c>
      <c r="C208" s="9" t="s">
        <v>86</v>
      </c>
      <c r="D208" s="13" t="s">
        <v>536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334</v>
      </c>
      <c r="T208" s="12">
        <v>45750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301</v>
      </c>
      <c r="AG208" s="1" t="s">
        <v>123</v>
      </c>
      <c r="AH208" s="1" t="s">
        <v>74</v>
      </c>
      <c r="AI208" s="1">
        <v>2</v>
      </c>
      <c r="AJ208" s="3">
        <v>45750</v>
      </c>
      <c r="AK208" s="3">
        <v>0</v>
      </c>
      <c r="AL208" s="3">
        <v>45741</v>
      </c>
      <c r="AM208" s="3">
        <v>45748</v>
      </c>
      <c r="AN208" s="3">
        <v>45749</v>
      </c>
      <c r="AO208" s="3">
        <v>45749</v>
      </c>
      <c r="AP208" s="3">
        <v>45745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45722</v>
      </c>
      <c r="B209" s="14" t="s">
        <v>540</v>
      </c>
      <c r="C209" s="9" t="s">
        <v>86</v>
      </c>
      <c r="D209" s="13" t="s">
        <v>326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45750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443</v>
      </c>
      <c r="AG209" s="1" t="s">
        <v>123</v>
      </c>
      <c r="AH209" s="1" t="s">
        <v>74</v>
      </c>
      <c r="AI209" s="1">
        <v>2</v>
      </c>
      <c r="AJ209" s="3">
        <v>45750</v>
      </c>
      <c r="AK209" s="3">
        <v>0</v>
      </c>
      <c r="AL209" s="3">
        <v>45741</v>
      </c>
      <c r="AM209" s="3">
        <v>45748</v>
      </c>
      <c r="AN209" s="3">
        <v>45749</v>
      </c>
      <c r="AO209" s="3">
        <v>45749</v>
      </c>
      <c r="AP209" s="3">
        <v>45745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3289.220977777778</v>
      </c>
    </row>
    <row r="210" spans="1:56" ht="28.5" customHeight="1" x14ac:dyDescent="0.45">
      <c r="A210" s="3">
        <v>45724</v>
      </c>
      <c r="B210" s="14" t="s">
        <v>603</v>
      </c>
      <c r="C210" s="9" t="s">
        <v>86</v>
      </c>
      <c r="D210" s="13" t="s">
        <v>472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45751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443</v>
      </c>
      <c r="AG210" s="1" t="s">
        <v>123</v>
      </c>
      <c r="AH210" s="1" t="s">
        <v>74</v>
      </c>
      <c r="AI210" s="1">
        <v>2</v>
      </c>
      <c r="AJ210" s="3">
        <v>45751</v>
      </c>
      <c r="AK210" s="3">
        <v>0</v>
      </c>
      <c r="AL210" s="3">
        <v>45742</v>
      </c>
      <c r="AM210" s="3">
        <v>45749</v>
      </c>
      <c r="AN210" s="3">
        <v>45750</v>
      </c>
      <c r="AO210" s="3">
        <v>45750</v>
      </c>
      <c r="AP210" s="3">
        <v>45746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603</v>
      </c>
      <c r="C211" s="9" t="s">
        <v>86</v>
      </c>
      <c r="D211" s="13" t="s">
        <v>541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45751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443</v>
      </c>
      <c r="AG211" s="1" t="s">
        <v>123</v>
      </c>
      <c r="AH211" s="1" t="s">
        <v>74</v>
      </c>
      <c r="AI211" s="1">
        <v>2</v>
      </c>
      <c r="AJ211" s="3">
        <v>45751</v>
      </c>
      <c r="AK211" s="3">
        <v>0</v>
      </c>
      <c r="AL211" s="3">
        <v>45742</v>
      </c>
      <c r="AM211" s="3">
        <v>45749</v>
      </c>
      <c r="AN211" s="3">
        <v>45750</v>
      </c>
      <c r="AO211" s="3">
        <v>45750</v>
      </c>
      <c r="AP211" s="3">
        <v>45746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45721</v>
      </c>
      <c r="B212" s="14" t="s">
        <v>529</v>
      </c>
      <c r="C212" s="9" t="s">
        <v>152</v>
      </c>
      <c r="D212" s="13" t="s">
        <v>296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112</v>
      </c>
      <c r="T212" s="12">
        <v>45752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45752</v>
      </c>
      <c r="AK212" s="3">
        <v>0</v>
      </c>
      <c r="AL212" s="3">
        <v>45743</v>
      </c>
      <c r="AM212" s="3">
        <v>45750</v>
      </c>
      <c r="AN212" s="3">
        <v>45751</v>
      </c>
      <c r="AO212" s="3">
        <v>45751</v>
      </c>
      <c r="AP212" s="3">
        <v>45747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800.9466666666666</v>
      </c>
    </row>
    <row r="213" spans="1:56" ht="28.5" customHeight="1" x14ac:dyDescent="0.45">
      <c r="A213" s="3">
        <v>45721</v>
      </c>
      <c r="B213" s="14" t="s">
        <v>530</v>
      </c>
      <c r="C213" s="9" t="s">
        <v>152</v>
      </c>
      <c r="D213" s="13" t="s">
        <v>292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45752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45752</v>
      </c>
      <c r="AK213" s="3">
        <v>0</v>
      </c>
      <c r="AL213" s="3">
        <v>45743</v>
      </c>
      <c r="AM213" s="3">
        <v>45750</v>
      </c>
      <c r="AN213" s="3">
        <v>45751</v>
      </c>
      <c r="AO213" s="3">
        <v>45751</v>
      </c>
      <c r="AP213" s="3">
        <v>45747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1601.8933333333332</v>
      </c>
    </row>
    <row r="214" spans="1:56" ht="28.5" customHeight="1" x14ac:dyDescent="0.45">
      <c r="A214" s="3">
        <v>45722</v>
      </c>
      <c r="B214" s="14" t="s">
        <v>542</v>
      </c>
      <c r="C214" s="9" t="s">
        <v>86</v>
      </c>
      <c r="D214" s="13" t="s">
        <v>521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234</v>
      </c>
      <c r="T214" s="12">
        <v>45754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443</v>
      </c>
      <c r="AG214" s="1" t="s">
        <v>123</v>
      </c>
      <c r="AH214" s="1" t="s">
        <v>74</v>
      </c>
      <c r="AI214" s="1">
        <v>2</v>
      </c>
      <c r="AJ214" s="3">
        <v>45754</v>
      </c>
      <c r="AK214" s="3">
        <v>0</v>
      </c>
      <c r="AL214" s="3">
        <v>45745</v>
      </c>
      <c r="AM214" s="3">
        <v>45752</v>
      </c>
      <c r="AN214" s="3">
        <v>45753</v>
      </c>
      <c r="AO214" s="3">
        <v>45753</v>
      </c>
      <c r="AP214" s="3">
        <v>45749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45724</v>
      </c>
      <c r="B215" s="14" t="s">
        <v>604</v>
      </c>
      <c r="C215" s="9" t="s">
        <v>86</v>
      </c>
      <c r="D215" s="13" t="s">
        <v>333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334</v>
      </c>
      <c r="T215" s="12">
        <v>45755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21513.800000000003</v>
      </c>
      <c r="AB215" s="8">
        <v>0</v>
      </c>
      <c r="AC215" s="8">
        <v>21513.800000000003</v>
      </c>
      <c r="AD215" s="8">
        <v>0</v>
      </c>
      <c r="AE215" s="8">
        <v>0</v>
      </c>
      <c r="AF215" s="8" t="s">
        <v>301</v>
      </c>
      <c r="AG215" s="1" t="s">
        <v>123</v>
      </c>
      <c r="AH215" s="1" t="s">
        <v>74</v>
      </c>
      <c r="AI215" s="1">
        <v>2</v>
      </c>
      <c r="AJ215" s="3">
        <v>45755</v>
      </c>
      <c r="AK215" s="3">
        <v>0</v>
      </c>
      <c r="AL215" s="3">
        <v>45746</v>
      </c>
      <c r="AM215" s="3">
        <v>45753</v>
      </c>
      <c r="AN215" s="3">
        <v>45754</v>
      </c>
      <c r="AO215" s="3">
        <v>45754</v>
      </c>
      <c r="AP215" s="3">
        <v>45750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1644.610488888889</v>
      </c>
    </row>
    <row r="216" spans="1:56" ht="28.5" customHeight="1" x14ac:dyDescent="0.45">
      <c r="A216" s="3">
        <v>45724</v>
      </c>
      <c r="B216" s="14" t="s">
        <v>604</v>
      </c>
      <c r="C216" s="9" t="s">
        <v>86</v>
      </c>
      <c r="D216" s="13" t="s">
        <v>411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334</v>
      </c>
      <c r="T216" s="12">
        <v>45756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301</v>
      </c>
      <c r="AG216" s="1" t="s">
        <v>123</v>
      </c>
      <c r="AH216" s="1" t="s">
        <v>74</v>
      </c>
      <c r="AI216" s="1">
        <v>2</v>
      </c>
      <c r="AJ216" s="3">
        <v>45756</v>
      </c>
      <c r="AK216" s="3">
        <v>0</v>
      </c>
      <c r="AL216" s="3">
        <v>45747</v>
      </c>
      <c r="AM216" s="3">
        <v>45754</v>
      </c>
      <c r="AN216" s="3">
        <v>45755</v>
      </c>
      <c r="AO216" s="3">
        <v>45755</v>
      </c>
      <c r="AP216" s="3">
        <v>45751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45724</v>
      </c>
      <c r="B217" s="14" t="s">
        <v>605</v>
      </c>
      <c r="C217" s="9" t="s">
        <v>86</v>
      </c>
      <c r="D217" s="13" t="s">
        <v>536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234</v>
      </c>
      <c r="T217" s="12">
        <v>45757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443</v>
      </c>
      <c r="AG217" s="1" t="s">
        <v>123</v>
      </c>
      <c r="AH217" s="1" t="s">
        <v>74</v>
      </c>
      <c r="AI217" s="1">
        <v>2</v>
      </c>
      <c r="AJ217" s="3">
        <v>45757</v>
      </c>
      <c r="AK217" s="3">
        <v>0</v>
      </c>
      <c r="AL217" s="3">
        <v>45748</v>
      </c>
      <c r="AM217" s="3">
        <v>45755</v>
      </c>
      <c r="AN217" s="3">
        <v>45756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45722</v>
      </c>
      <c r="B218" s="14" t="s">
        <v>543</v>
      </c>
      <c r="C218" s="9" t="s">
        <v>86</v>
      </c>
      <c r="D218" s="13" t="s">
        <v>326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234</v>
      </c>
      <c r="T218" s="12">
        <v>45757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82</v>
      </c>
      <c r="AA218" s="8">
        <v>32270.700000000004</v>
      </c>
      <c r="AB218" s="8">
        <v>0</v>
      </c>
      <c r="AC218" s="8">
        <v>32270.700000000004</v>
      </c>
      <c r="AD218" s="8">
        <v>0</v>
      </c>
      <c r="AE218" s="8">
        <v>0</v>
      </c>
      <c r="AF218" s="8" t="s">
        <v>443</v>
      </c>
      <c r="AG218" s="1" t="s">
        <v>123</v>
      </c>
      <c r="AH218" s="1" t="s">
        <v>74</v>
      </c>
      <c r="AI218" s="1">
        <v>2</v>
      </c>
      <c r="AJ218" s="3">
        <v>45757</v>
      </c>
      <c r="AK218" s="3">
        <v>0</v>
      </c>
      <c r="AL218" s="3">
        <v>45748</v>
      </c>
      <c r="AM218" s="3">
        <v>45755</v>
      </c>
      <c r="AN218" s="3">
        <v>45756</v>
      </c>
      <c r="AO218" s="3">
        <v>45756</v>
      </c>
      <c r="AP218" s="3">
        <v>45752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2466.9157333333337</v>
      </c>
    </row>
    <row r="219" spans="1:56" ht="28.5" customHeight="1" x14ac:dyDescent="0.45">
      <c r="A219" s="3">
        <v>45723</v>
      </c>
      <c r="B219" s="14" t="s">
        <v>562</v>
      </c>
      <c r="C219" s="9" t="s">
        <v>86</v>
      </c>
      <c r="D219" s="13" t="s">
        <v>442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234</v>
      </c>
      <c r="T219" s="12">
        <v>45757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443</v>
      </c>
      <c r="AG219" s="1" t="s">
        <v>123</v>
      </c>
      <c r="AH219" s="1" t="s">
        <v>74</v>
      </c>
      <c r="AI219" s="1">
        <v>2</v>
      </c>
      <c r="AJ219" s="3">
        <v>45757</v>
      </c>
      <c r="AK219" s="3">
        <v>0</v>
      </c>
      <c r="AL219" s="3">
        <v>45748</v>
      </c>
      <c r="AM219" s="3">
        <v>45755</v>
      </c>
      <c r="AN219" s="3">
        <v>45756</v>
      </c>
      <c r="AO219" s="3">
        <v>45756</v>
      </c>
      <c r="AP219" s="3">
        <v>45752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606</v>
      </c>
      <c r="C220" s="9" t="s">
        <v>86</v>
      </c>
      <c r="D220" s="13" t="s">
        <v>333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334</v>
      </c>
      <c r="T220" s="12">
        <v>45765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301</v>
      </c>
      <c r="AG220" s="1" t="s">
        <v>123</v>
      </c>
      <c r="AH220" s="1" t="s">
        <v>74</v>
      </c>
      <c r="AI220" s="1">
        <v>2</v>
      </c>
      <c r="AJ220" s="3">
        <v>45765</v>
      </c>
      <c r="AK220" s="3">
        <v>0</v>
      </c>
      <c r="AL220" s="3">
        <v>45756</v>
      </c>
      <c r="AM220" s="3">
        <v>45763</v>
      </c>
      <c r="AN220" s="3">
        <v>45764</v>
      </c>
      <c r="AO220" s="3">
        <v>45764</v>
      </c>
      <c r="AP220" s="3">
        <v>45760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1644.610488888889</v>
      </c>
    </row>
    <row r="221" spans="1:56" ht="28.5" customHeight="1" x14ac:dyDescent="0.45">
      <c r="A221" s="3">
        <v>45728</v>
      </c>
      <c r="B221" s="14" t="s">
        <v>607</v>
      </c>
      <c r="C221" s="9" t="s">
        <v>86</v>
      </c>
      <c r="D221" s="13" t="s">
        <v>608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234</v>
      </c>
      <c r="T221" s="12">
        <v>45770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245</v>
      </c>
      <c r="AG221" s="1" t="s">
        <v>123</v>
      </c>
      <c r="AH221" s="1" t="s">
        <v>74</v>
      </c>
      <c r="AI221" s="1">
        <v>2</v>
      </c>
      <c r="AJ221" s="3">
        <v>45770</v>
      </c>
      <c r="AK221" s="3">
        <v>0</v>
      </c>
      <c r="AL221" s="3">
        <v>45761</v>
      </c>
      <c r="AM221" s="3">
        <v>45768</v>
      </c>
      <c r="AN221" s="3">
        <v>45769</v>
      </c>
      <c r="AO221" s="3">
        <v>45769</v>
      </c>
      <c r="AP221" s="3">
        <v>45765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45728</v>
      </c>
      <c r="B222" s="14" t="s">
        <v>609</v>
      </c>
      <c r="C222" s="9" t="s">
        <v>86</v>
      </c>
      <c r="D222" s="13" t="s">
        <v>610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234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245</v>
      </c>
      <c r="AG222" s="1" t="s">
        <v>123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609</v>
      </c>
      <c r="C223" s="9" t="s">
        <v>86</v>
      </c>
      <c r="D223" s="13" t="s">
        <v>252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234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245</v>
      </c>
      <c r="AG223" s="1" t="s">
        <v>61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45724</v>
      </c>
      <c r="B224" s="14" t="s">
        <v>611</v>
      </c>
      <c r="C224" s="9" t="s">
        <v>86</v>
      </c>
      <c r="D224" s="13" t="s">
        <v>333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334</v>
      </c>
      <c r="T224" s="12">
        <v>45771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301</v>
      </c>
      <c r="AG224" s="1" t="s">
        <v>61</v>
      </c>
      <c r="AH224" s="1" t="s">
        <v>74</v>
      </c>
      <c r="AI224" s="1">
        <v>2</v>
      </c>
      <c r="AJ224" s="3">
        <v>45771</v>
      </c>
      <c r="AK224" s="3">
        <v>0</v>
      </c>
      <c r="AL224" s="3">
        <v>45762</v>
      </c>
      <c r="AM224" s="3">
        <v>45769</v>
      </c>
      <c r="AN224" s="3">
        <v>45770</v>
      </c>
      <c r="AO224" s="3">
        <v>45770</v>
      </c>
      <c r="AP224" s="3">
        <v>45766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822.3052444444445</v>
      </c>
    </row>
    <row r="225" spans="1:56" ht="28.5" customHeight="1" x14ac:dyDescent="0.45">
      <c r="A225" s="3">
        <v>45724</v>
      </c>
      <c r="B225" s="14" t="s">
        <v>611</v>
      </c>
      <c r="C225" s="9" t="s">
        <v>86</v>
      </c>
      <c r="D225" s="13" t="s">
        <v>536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334</v>
      </c>
      <c r="T225" s="12">
        <v>45771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301</v>
      </c>
      <c r="AG225" s="1" t="s">
        <v>122</v>
      </c>
      <c r="AH225" s="1" t="s">
        <v>74</v>
      </c>
      <c r="AI225" s="1">
        <v>2</v>
      </c>
      <c r="AJ225" s="3">
        <v>45771</v>
      </c>
      <c r="AK225" s="3">
        <v>0</v>
      </c>
      <c r="AL225" s="3">
        <v>45762</v>
      </c>
      <c r="AM225" s="3">
        <v>45769</v>
      </c>
      <c r="AN225" s="3">
        <v>45770</v>
      </c>
      <c r="AO225" s="3">
        <v>45770</v>
      </c>
      <c r="AP225" s="3">
        <v>45766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 t="s">
        <v>146</v>
      </c>
      <c r="B226" s="14" t="s">
        <v>146</v>
      </c>
      <c r="C226" s="9" t="s">
        <v>86</v>
      </c>
      <c r="D226" s="13" t="s">
        <v>61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234</v>
      </c>
      <c r="T226" s="12">
        <v>45777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82</v>
      </c>
      <c r="AA226" s="8">
        <v>107569.00000000001</v>
      </c>
      <c r="AB226" s="8">
        <v>0</v>
      </c>
      <c r="AC226" s="8">
        <v>107569.00000000001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74</v>
      </c>
      <c r="AI226" s="1">
        <v>2</v>
      </c>
      <c r="AJ226" s="3">
        <v>45777</v>
      </c>
      <c r="AK226" s="3">
        <v>0</v>
      </c>
      <c r="AL226" s="3">
        <v>45768</v>
      </c>
      <c r="AM226" s="3">
        <v>45775</v>
      </c>
      <c r="AN226" s="3">
        <v>45776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8223.0524444444454</v>
      </c>
    </row>
    <row r="227" spans="1:56" ht="28.5" customHeight="1" x14ac:dyDescent="0.45">
      <c r="A227" s="3" t="s">
        <v>146</v>
      </c>
      <c r="B227" s="14" t="s">
        <v>146</v>
      </c>
      <c r="C227" s="9" t="s">
        <v>152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45777</v>
      </c>
      <c r="U227" s="11">
        <v>160000</v>
      </c>
      <c r="V227" s="10">
        <v>0</v>
      </c>
      <c r="W227" s="10">
        <v>160000</v>
      </c>
      <c r="X227" s="10">
        <v>0</v>
      </c>
      <c r="Y227" s="10">
        <v>168000</v>
      </c>
      <c r="Z227" s="9" t="s">
        <v>82</v>
      </c>
      <c r="AA227" s="8">
        <v>167640</v>
      </c>
      <c r="AB227" s="8">
        <v>0</v>
      </c>
      <c r="AC227" s="8">
        <v>167640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74</v>
      </c>
      <c r="AI227" s="1">
        <v>2</v>
      </c>
      <c r="AJ227" s="3">
        <v>45777</v>
      </c>
      <c r="AK227" s="3">
        <v>0</v>
      </c>
      <c r="AL227" s="3">
        <v>45768</v>
      </c>
      <c r="AM227" s="3">
        <v>45775</v>
      </c>
      <c r="AN227" s="3">
        <v>45776</v>
      </c>
      <c r="AO227" s="3">
        <v>45776</v>
      </c>
      <c r="AP227" s="3">
        <v>45772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12815.146666666666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82</v>
      </c>
      <c r="AA228" s="8">
        <v>1156498.0484420001</v>
      </c>
      <c r="AB228" s="8">
        <v>5493</v>
      </c>
      <c r="AC228" s="8">
        <v>1151005.0484420001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275</v>
      </c>
      <c r="D229" s="13" t="s">
        <v>277</v>
      </c>
      <c r="E229" s="9">
        <v>21</v>
      </c>
      <c r="F229" s="9">
        <v>34</v>
      </c>
      <c r="G229" s="9" t="s">
        <v>60</v>
      </c>
      <c r="H229" s="9">
        <v>0</v>
      </c>
      <c r="I229" s="9">
        <v>60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36</v>
      </c>
      <c r="O229" s="9">
        <v>40</v>
      </c>
      <c r="P229" s="10">
        <v>195.39367372799995</v>
      </c>
      <c r="Q229" s="10">
        <v>0</v>
      </c>
      <c r="R229" s="10">
        <v>195.39367372799995</v>
      </c>
      <c r="S229" s="9" t="s">
        <v>67</v>
      </c>
      <c r="T229" s="12">
        <v>45746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140</v>
      </c>
      <c r="AA229" s="8">
        <v>9918.7000000000007</v>
      </c>
      <c r="AB229" s="8">
        <v>9918.7000000000007</v>
      </c>
      <c r="AC229" s="8">
        <v>0</v>
      </c>
      <c r="AD229" s="8">
        <v>0</v>
      </c>
      <c r="AE229" s="8">
        <v>0</v>
      </c>
      <c r="AF229" s="8">
        <v>0</v>
      </c>
      <c r="AG229" s="1" t="s">
        <v>125</v>
      </c>
      <c r="AH229" s="1" t="s">
        <v>72</v>
      </c>
      <c r="AI229" s="1">
        <v>3</v>
      </c>
      <c r="AJ229" s="3">
        <v>45746</v>
      </c>
      <c r="AK229" s="3">
        <v>0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45745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196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>
        <v>22</v>
      </c>
      <c r="N230" s="9">
        <v>41</v>
      </c>
      <c r="O230" s="9">
        <v>40</v>
      </c>
      <c r="P230" s="10">
        <v>111.26584198399999</v>
      </c>
      <c r="Q230" s="10">
        <v>0</v>
      </c>
      <c r="R230" s="10">
        <v>111.26584198399999</v>
      </c>
      <c r="S230" s="9" t="s">
        <v>71</v>
      </c>
      <c r="T230" s="12">
        <v>45746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140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3</v>
      </c>
      <c r="AJ230" s="3">
        <v>45746</v>
      </c>
      <c r="AK230" s="3">
        <v>0</v>
      </c>
      <c r="AL230" s="3">
        <v>0</v>
      </c>
      <c r="AM230" s="3">
        <v>0</v>
      </c>
      <c r="AN230" s="3">
        <v>0</v>
      </c>
      <c r="AO230" s="3">
        <v>45743</v>
      </c>
      <c r="AP230" s="3">
        <v>45741</v>
      </c>
      <c r="AQ230" s="3">
        <v>45744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196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45746</v>
      </c>
      <c r="U231" s="11">
        <v>5000</v>
      </c>
      <c r="V231" s="10">
        <v>0</v>
      </c>
      <c r="W231" s="10">
        <v>5000</v>
      </c>
      <c r="X231" s="10">
        <v>0</v>
      </c>
      <c r="Y231" s="10">
        <v>0</v>
      </c>
      <c r="Z231" s="9" t="s">
        <v>140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77</v>
      </c>
      <c r="AI231" s="1">
        <v>2</v>
      </c>
      <c r="AJ231" s="3">
        <v>45746</v>
      </c>
      <c r="AK231" s="3">
        <v>0</v>
      </c>
      <c r="AL231" s="3">
        <v>0</v>
      </c>
      <c r="AM231" s="3">
        <v>0</v>
      </c>
      <c r="AN231" s="3">
        <v>0</v>
      </c>
      <c r="AO231" s="3">
        <v>45744</v>
      </c>
      <c r="AP231" s="3">
        <v>45741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 t="s">
        <v>568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45">
      <c r="A232" s="3" t="s">
        <v>146</v>
      </c>
      <c r="B232" s="14" t="s">
        <v>146</v>
      </c>
      <c r="C232" s="9" t="s">
        <v>196</v>
      </c>
      <c r="D232" s="13" t="s">
        <v>59</v>
      </c>
      <c r="E232" s="9">
        <v>21</v>
      </c>
      <c r="F232" s="9">
        <v>38</v>
      </c>
      <c r="G232" s="9" t="s">
        <v>60</v>
      </c>
      <c r="H232" s="9">
        <v>0</v>
      </c>
      <c r="I232" s="9">
        <v>69</v>
      </c>
      <c r="J232" s="9" t="s">
        <v>57</v>
      </c>
      <c r="K232" s="9">
        <v>5</v>
      </c>
      <c r="L232" s="9" t="s">
        <v>93</v>
      </c>
      <c r="M232" s="10">
        <v>22</v>
      </c>
      <c r="N232" s="9">
        <v>41</v>
      </c>
      <c r="O232" s="9">
        <v>40</v>
      </c>
      <c r="P232" s="10">
        <v>445.06336793599996</v>
      </c>
      <c r="Q232" s="10">
        <v>0</v>
      </c>
      <c r="R232" s="10">
        <v>445.06336793599996</v>
      </c>
      <c r="S232" s="9" t="s">
        <v>71</v>
      </c>
      <c r="T232" s="12">
        <v>45777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140</v>
      </c>
      <c r="AA232" s="8">
        <v>22072.6</v>
      </c>
      <c r="AB232" s="8">
        <v>0</v>
      </c>
      <c r="AC232" s="8">
        <v>22072.6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3</v>
      </c>
      <c r="AJ232" s="3">
        <v>45777</v>
      </c>
      <c r="AK232" s="3">
        <v>0</v>
      </c>
      <c r="AL232" s="3">
        <v>0</v>
      </c>
      <c r="AM232" s="3">
        <v>0</v>
      </c>
      <c r="AN232" s="3">
        <v>0</v>
      </c>
      <c r="AO232" s="3">
        <v>45774</v>
      </c>
      <c r="AP232" s="3">
        <v>45772</v>
      </c>
      <c r="AQ232" s="3">
        <v>45775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1506.4549499999996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196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45777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140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2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45775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376.6137374999999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</v>
      </c>
      <c r="F234" s="9">
        <v>37</v>
      </c>
      <c r="G234" s="9" t="s">
        <v>60</v>
      </c>
      <c r="H234" s="9">
        <v>0</v>
      </c>
      <c r="I234" s="9">
        <v>67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140</v>
      </c>
      <c r="AA234" s="8">
        <v>48545.75</v>
      </c>
      <c r="AB234" s="8">
        <v>20955</v>
      </c>
      <c r="AC234" s="8">
        <v>27590.75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0</v>
      </c>
    </row>
    <row r="235" spans="1:56" ht="28.5" customHeight="1" x14ac:dyDescent="0.45">
      <c r="A235" s="3">
        <v>45719</v>
      </c>
      <c r="B235" s="14" t="s">
        <v>501</v>
      </c>
      <c r="C235" s="9" t="s">
        <v>115</v>
      </c>
      <c r="D235" s="13" t="s">
        <v>490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45734</v>
      </c>
      <c r="U235" s="11">
        <v>5000</v>
      </c>
      <c r="V235" s="10">
        <v>4750</v>
      </c>
      <c r="W235" s="10">
        <v>250</v>
      </c>
      <c r="X235" s="10">
        <v>5860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>
        <v>45734</v>
      </c>
      <c r="AK235" s="3">
        <v>45730</v>
      </c>
      <c r="AL235" s="3">
        <v>45724</v>
      </c>
      <c r="AM235" s="3">
        <v>45731</v>
      </c>
      <c r="AN235" s="3">
        <v>45732</v>
      </c>
      <c r="AO235" s="3">
        <v>45732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45719</v>
      </c>
      <c r="B236" s="14" t="s">
        <v>501</v>
      </c>
      <c r="C236" s="9" t="s">
        <v>115</v>
      </c>
      <c r="D236" s="13" t="s">
        <v>263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45734</v>
      </c>
      <c r="U236" s="11">
        <v>5000</v>
      </c>
      <c r="V236" s="10">
        <v>0</v>
      </c>
      <c r="W236" s="10">
        <v>5000</v>
      </c>
      <c r="X236" s="10">
        <v>5500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>
        <v>45734</v>
      </c>
      <c r="AK236" s="3">
        <v>45730</v>
      </c>
      <c r="AL236" s="3">
        <v>45724</v>
      </c>
      <c r="AM236" s="3">
        <v>45731</v>
      </c>
      <c r="AN236" s="3">
        <v>45732</v>
      </c>
      <c r="AO236" s="3">
        <v>45732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45631</v>
      </c>
      <c r="B237" s="14" t="s">
        <v>272</v>
      </c>
      <c r="C237" s="9" t="s">
        <v>113</v>
      </c>
      <c r="D237" s="13" t="s">
        <v>160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45740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128</v>
      </c>
      <c r="AA237" s="8">
        <v>17211.04</v>
      </c>
      <c r="AB237" s="8">
        <v>17211.04</v>
      </c>
      <c r="AC237" s="8">
        <v>0</v>
      </c>
      <c r="AD237" s="8">
        <v>17211.04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45740</v>
      </c>
      <c r="AK237" s="3">
        <v>45736</v>
      </c>
      <c r="AL237" s="3">
        <v>45730</v>
      </c>
      <c r="AM237" s="3">
        <v>45737</v>
      </c>
      <c r="AN237" s="3">
        <v>45738</v>
      </c>
      <c r="AO237" s="3">
        <v>45738</v>
      </c>
      <c r="AP237" s="3">
        <v>45735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336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45628</v>
      </c>
      <c r="B238" s="14" t="s">
        <v>265</v>
      </c>
      <c r="C238" s="9" t="s">
        <v>113</v>
      </c>
      <c r="D238" s="13" t="s">
        <v>160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45740</v>
      </c>
      <c r="U238" s="11">
        <v>16000</v>
      </c>
      <c r="V238" s="10">
        <v>1759</v>
      </c>
      <c r="W238" s="10">
        <v>14241</v>
      </c>
      <c r="X238" s="10">
        <v>0</v>
      </c>
      <c r="Y238" s="10">
        <v>14953.050000000001</v>
      </c>
      <c r="Z238" s="9" t="s">
        <v>128</v>
      </c>
      <c r="AA238" s="8">
        <v>15318.901290000002</v>
      </c>
      <c r="AB238" s="8">
        <v>15318.901290000002</v>
      </c>
      <c r="AC238" s="8">
        <v>0</v>
      </c>
      <c r="AD238" s="8">
        <v>15318.901290000002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>
        <v>45740</v>
      </c>
      <c r="AK238" s="3">
        <v>45736</v>
      </c>
      <c r="AL238" s="3">
        <v>45730</v>
      </c>
      <c r="AM238" s="3">
        <v>45737</v>
      </c>
      <c r="AN238" s="3">
        <v>45738</v>
      </c>
      <c r="AO238" s="3">
        <v>45738</v>
      </c>
      <c r="AP238" s="3">
        <v>45735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335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>
        <v>45631</v>
      </c>
      <c r="B239" s="14" t="s">
        <v>273</v>
      </c>
      <c r="C239" s="9" t="s">
        <v>113</v>
      </c>
      <c r="D239" s="13" t="s">
        <v>160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45740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128</v>
      </c>
      <c r="AA239" s="8">
        <v>17211.04</v>
      </c>
      <c r="AB239" s="8">
        <v>17211.04</v>
      </c>
      <c r="AC239" s="8">
        <v>0</v>
      </c>
      <c r="AD239" s="8">
        <v>17211.04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45740</v>
      </c>
      <c r="AK239" s="3">
        <v>45736</v>
      </c>
      <c r="AL239" s="3">
        <v>45730</v>
      </c>
      <c r="AM239" s="3">
        <v>45737</v>
      </c>
      <c r="AN239" s="3">
        <v>45738</v>
      </c>
      <c r="AO239" s="3">
        <v>45738</v>
      </c>
      <c r="AP239" s="3">
        <v>45735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337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45727</v>
      </c>
      <c r="B240" s="14" t="s">
        <v>612</v>
      </c>
      <c r="C240" s="9" t="s">
        <v>115</v>
      </c>
      <c r="D240" s="13" t="s">
        <v>564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45741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21513.800000000003</v>
      </c>
      <c r="AC240" s="8">
        <v>0</v>
      </c>
      <c r="AD240" s="8">
        <v>21513.800000000003</v>
      </c>
      <c r="AE240" s="8">
        <v>0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45741</v>
      </c>
      <c r="AK240" s="3">
        <v>45737</v>
      </c>
      <c r="AL240" s="3">
        <v>45731</v>
      </c>
      <c r="AM240" s="3">
        <v>45738</v>
      </c>
      <c r="AN240" s="3">
        <v>45739</v>
      </c>
      <c r="AO240" s="3">
        <v>45739</v>
      </c>
      <c r="AP240" s="3">
        <v>45736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45727</v>
      </c>
      <c r="B241" s="14" t="s">
        <v>612</v>
      </c>
      <c r="C241" s="9" t="s">
        <v>115</v>
      </c>
      <c r="D241" s="13" t="s">
        <v>264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45741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128</v>
      </c>
      <c r="AA241" s="8">
        <v>32270.700000000004</v>
      </c>
      <c r="AB241" s="8">
        <v>32270.700000000004</v>
      </c>
      <c r="AC241" s="8">
        <v>0</v>
      </c>
      <c r="AD241" s="8">
        <v>32270.700000000004</v>
      </c>
      <c r="AE241" s="8">
        <v>0</v>
      </c>
      <c r="AF241" s="8">
        <v>0</v>
      </c>
      <c r="AG241" s="1" t="s">
        <v>124</v>
      </c>
      <c r="AH241" s="1" t="s">
        <v>68</v>
      </c>
      <c r="AI241" s="1">
        <v>4</v>
      </c>
      <c r="AJ241" s="3">
        <v>45741</v>
      </c>
      <c r="AK241" s="3">
        <v>45737</v>
      </c>
      <c r="AL241" s="3">
        <v>45731</v>
      </c>
      <c r="AM241" s="3">
        <v>45738</v>
      </c>
      <c r="AN241" s="3">
        <v>45739</v>
      </c>
      <c r="AO241" s="3">
        <v>45739</v>
      </c>
      <c r="AP241" s="3">
        <v>45736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45727</v>
      </c>
      <c r="B242" s="14" t="s">
        <v>590</v>
      </c>
      <c r="C242" s="9" t="s">
        <v>115</v>
      </c>
      <c r="D242" s="13" t="s">
        <v>299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45741</v>
      </c>
      <c r="AK242" s="3">
        <v>45737</v>
      </c>
      <c r="AL242" s="3">
        <v>45731</v>
      </c>
      <c r="AM242" s="3">
        <v>45738</v>
      </c>
      <c r="AN242" s="3">
        <v>45739</v>
      </c>
      <c r="AO242" s="3">
        <v>45739</v>
      </c>
      <c r="AP242" s="3">
        <v>45736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45727</v>
      </c>
      <c r="B243" s="14" t="s">
        <v>590</v>
      </c>
      <c r="C243" s="9" t="s">
        <v>115</v>
      </c>
      <c r="D243" s="13" t="s">
        <v>565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45741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128</v>
      </c>
      <c r="AA243" s="8">
        <v>16135.350000000002</v>
      </c>
      <c r="AB243" s="8">
        <v>16135.350000000002</v>
      </c>
      <c r="AC243" s="8">
        <v>0</v>
      </c>
      <c r="AD243" s="8">
        <v>16135.350000000002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45741</v>
      </c>
      <c r="AK243" s="3">
        <v>45737</v>
      </c>
      <c r="AL243" s="3">
        <v>45731</v>
      </c>
      <c r="AM243" s="3">
        <v>45738</v>
      </c>
      <c r="AN243" s="3">
        <v>45739</v>
      </c>
      <c r="AO243" s="3">
        <v>45739</v>
      </c>
      <c r="AP243" s="3">
        <v>45736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45693</v>
      </c>
      <c r="B244" s="14" t="s">
        <v>406</v>
      </c>
      <c r="C244" s="9" t="s">
        <v>111</v>
      </c>
      <c r="D244" s="13" t="s">
        <v>193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113.97964300799998</v>
      </c>
      <c r="Q244" s="10">
        <v>0</v>
      </c>
      <c r="R244" s="10">
        <v>113.97964300799998</v>
      </c>
      <c r="S244" s="9" t="s">
        <v>67</v>
      </c>
      <c r="T244" s="12">
        <v>45747</v>
      </c>
      <c r="U244" s="11">
        <v>5000</v>
      </c>
      <c r="V244" s="10">
        <v>0</v>
      </c>
      <c r="W244" s="10">
        <v>5000</v>
      </c>
      <c r="X244" s="10">
        <v>5398</v>
      </c>
      <c r="Y244" s="10">
        <v>0</v>
      </c>
      <c r="Z244" s="9" t="s">
        <v>128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45747</v>
      </c>
      <c r="AK244" s="3">
        <v>45743</v>
      </c>
      <c r="AL244" s="3">
        <v>45737</v>
      </c>
      <c r="AM244" s="3">
        <v>45744</v>
      </c>
      <c r="AN244" s="3">
        <v>45745</v>
      </c>
      <c r="AO244" s="3">
        <v>45745</v>
      </c>
      <c r="AP244" s="3">
        <v>45742</v>
      </c>
      <c r="AQ244" s="3">
        <v>45746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 t="s">
        <v>146</v>
      </c>
      <c r="B245" s="14" t="s">
        <v>146</v>
      </c>
      <c r="C245" s="9" t="s">
        <v>115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45777</v>
      </c>
      <c r="U245" s="11">
        <v>40000</v>
      </c>
      <c r="V245" s="10">
        <v>0</v>
      </c>
      <c r="W245" s="10">
        <v>40000</v>
      </c>
      <c r="X245" s="10">
        <v>0</v>
      </c>
      <c r="Y245" s="10">
        <v>42000</v>
      </c>
      <c r="Z245" s="9" t="s">
        <v>128</v>
      </c>
      <c r="AA245" s="8">
        <v>43027.600000000006</v>
      </c>
      <c r="AB245" s="8">
        <v>43027.600000000006</v>
      </c>
      <c r="AC245" s="8">
        <v>0</v>
      </c>
      <c r="AD245" s="8">
        <v>43027.600000000006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45777</v>
      </c>
      <c r="AK245" s="3">
        <v>45773</v>
      </c>
      <c r="AL245" s="3">
        <v>45767</v>
      </c>
      <c r="AM245" s="3">
        <v>45774</v>
      </c>
      <c r="AN245" s="3">
        <v>45775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 t="s">
        <v>146</v>
      </c>
      <c r="B246" s="14" t="s">
        <v>146</v>
      </c>
      <c r="C246" s="9" t="s">
        <v>208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651.31224575999988</v>
      </c>
      <c r="Q246" s="10">
        <v>0</v>
      </c>
      <c r="R246" s="10">
        <v>651.31224575999988</v>
      </c>
      <c r="S246" s="9" t="s">
        <v>114</v>
      </c>
      <c r="T246" s="12">
        <v>45746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128</v>
      </c>
      <c r="AA246" s="8">
        <v>32270.700000000004</v>
      </c>
      <c r="AB246" s="8">
        <v>32270.700000000004</v>
      </c>
      <c r="AC246" s="8">
        <v>0</v>
      </c>
      <c r="AD246" s="8">
        <v>32270.700000000004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45746</v>
      </c>
      <c r="AK246" s="3">
        <v>45742</v>
      </c>
      <c r="AL246" s="3">
        <v>45736</v>
      </c>
      <c r="AM246" s="3">
        <v>45743</v>
      </c>
      <c r="AN246" s="3">
        <v>45744</v>
      </c>
      <c r="AO246" s="3">
        <v>45744</v>
      </c>
      <c r="AP246" s="3">
        <v>45741</v>
      </c>
      <c r="AQ246" s="3">
        <v>45745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 t="s">
        <v>146</v>
      </c>
      <c r="B247" s="14" t="s">
        <v>146</v>
      </c>
      <c r="C247" s="9" t="s">
        <v>208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651.31224575999988</v>
      </c>
      <c r="Q247" s="10">
        <v>0</v>
      </c>
      <c r="R247" s="10">
        <v>651.31224575999988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128</v>
      </c>
      <c r="AA247" s="8">
        <v>32270.700000000004</v>
      </c>
      <c r="AB247" s="8">
        <v>32270.700000000004</v>
      </c>
      <c r="AC247" s="8">
        <v>0</v>
      </c>
      <c r="AD247" s="8">
        <v>32270.700000000004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45776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355</v>
      </c>
      <c r="D248" s="13" t="s">
        <v>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217.10408191999997</v>
      </c>
      <c r="Q248" s="10">
        <v>0</v>
      </c>
      <c r="R248" s="10">
        <v>217.10408191999997</v>
      </c>
      <c r="S248" s="9" t="s">
        <v>114</v>
      </c>
      <c r="T248" s="12">
        <v>45777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45777</v>
      </c>
      <c r="AK248" s="3">
        <v>45773</v>
      </c>
      <c r="AL248" s="3">
        <v>45767</v>
      </c>
      <c r="AM248" s="3">
        <v>45774</v>
      </c>
      <c r="AN248" s="3">
        <v>45775</v>
      </c>
      <c r="AO248" s="3">
        <v>45775</v>
      </c>
      <c r="AP248" s="3">
        <v>45772</v>
      </c>
      <c r="AQ248" s="3">
        <v>45776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 t="s">
        <v>146</v>
      </c>
      <c r="B249" s="14" t="s">
        <v>146</v>
      </c>
      <c r="C249" s="9" t="s">
        <v>113</v>
      </c>
      <c r="D249" s="13" t="s">
        <v>160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45777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128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21513.800000000003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45777</v>
      </c>
      <c r="AK249" s="3">
        <v>45773</v>
      </c>
      <c r="AL249" s="3">
        <v>45767</v>
      </c>
      <c r="AM249" s="3">
        <v>45774</v>
      </c>
      <c r="AN249" s="3">
        <v>45775</v>
      </c>
      <c r="AO249" s="3">
        <v>45775</v>
      </c>
      <c r="AP249" s="3">
        <v>45772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1547.1290706666666</v>
      </c>
    </row>
    <row r="250" spans="1:56" ht="28.5" customHeight="1" x14ac:dyDescent="0.45">
      <c r="A250" s="3">
        <v>45693</v>
      </c>
      <c r="B250" s="14" t="s">
        <v>405</v>
      </c>
      <c r="C250" s="9" t="s">
        <v>111</v>
      </c>
      <c r="D250" s="13" t="s">
        <v>402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111</v>
      </c>
      <c r="D251" s="13" t="s">
        <v>61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227.95928601599996</v>
      </c>
      <c r="Q251" s="10">
        <v>0</v>
      </c>
      <c r="R251" s="10">
        <v>227.95928601599996</v>
      </c>
      <c r="S251" s="9" t="s">
        <v>67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128</v>
      </c>
      <c r="AA251" s="8">
        <v>11595.1</v>
      </c>
      <c r="AB251" s="8">
        <v>11595.1</v>
      </c>
      <c r="AC251" s="8">
        <v>0</v>
      </c>
      <c r="AD251" s="8">
        <v>11595.1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45776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406</v>
      </c>
      <c r="C252" s="9" t="s">
        <v>111</v>
      </c>
      <c r="D252" s="13" t="s">
        <v>193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128</v>
      </c>
      <c r="AA252" s="8">
        <v>5797.55</v>
      </c>
      <c r="AB252" s="8">
        <v>5797.55</v>
      </c>
      <c r="AC252" s="8">
        <v>0</v>
      </c>
      <c r="AD252" s="8">
        <v>5797.55</v>
      </c>
      <c r="AE252" s="8">
        <v>0</v>
      </c>
      <c r="AF252" s="8">
        <v>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45667</v>
      </c>
      <c r="B253" s="14" t="s">
        <v>347</v>
      </c>
      <c r="C253" s="9" t="s">
        <v>111</v>
      </c>
      <c r="D253" s="13" t="s">
        <v>341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86.841632767999982</v>
      </c>
      <c r="Q253" s="10">
        <v>0</v>
      </c>
      <c r="R253" s="10">
        <v>86.841632767999982</v>
      </c>
      <c r="S253" s="9" t="s">
        <v>67</v>
      </c>
      <c r="T253" s="12" t="s">
        <v>63</v>
      </c>
      <c r="U253" s="11">
        <v>4000</v>
      </c>
      <c r="V253" s="10">
        <v>0</v>
      </c>
      <c r="W253" s="10">
        <v>4000</v>
      </c>
      <c r="X253" s="10">
        <v>0</v>
      </c>
      <c r="Y253" s="10">
        <v>4200</v>
      </c>
      <c r="Z253" s="9" t="s">
        <v>128</v>
      </c>
      <c r="AA253" s="8">
        <v>4414.5199999999995</v>
      </c>
      <c r="AB253" s="8">
        <v>4414.5199999999995</v>
      </c>
      <c r="AC253" s="8">
        <v>0</v>
      </c>
      <c r="AD253" s="8">
        <v>4414.5199999999995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160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128</v>
      </c>
      <c r="AA254" s="8">
        <v>10756.900000000001</v>
      </c>
      <c r="AB254" s="8">
        <v>10756.900000000001</v>
      </c>
      <c r="AC254" s="8">
        <v>0</v>
      </c>
      <c r="AD254" s="8">
        <v>10756.900000000001</v>
      </c>
      <c r="AE254" s="8">
        <v>0</v>
      </c>
      <c r="AF254" s="8">
        <v>0</v>
      </c>
      <c r="AG254" s="1" t="s">
        <v>123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115</v>
      </c>
      <c r="D255" s="13" t="s">
        <v>59</v>
      </c>
      <c r="E255" s="9">
        <v>21</v>
      </c>
      <c r="F255" s="9">
        <v>37</v>
      </c>
      <c r="G255" s="9" t="s">
        <v>60</v>
      </c>
      <c r="H255" s="9" t="s">
        <v>76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 t="s">
        <v>63</v>
      </c>
      <c r="U255" s="11">
        <v>30000</v>
      </c>
      <c r="V255" s="10">
        <v>0</v>
      </c>
      <c r="W255" s="10">
        <v>30000</v>
      </c>
      <c r="X255" s="10">
        <v>0</v>
      </c>
      <c r="Y255" s="10">
        <v>0</v>
      </c>
      <c r="Z255" s="9" t="s">
        <v>128</v>
      </c>
      <c r="AA255" s="8">
        <v>32270.700000000004</v>
      </c>
      <c r="AB255" s="8">
        <v>32270.700000000004</v>
      </c>
      <c r="AC255" s="8">
        <v>0</v>
      </c>
      <c r="AD255" s="8">
        <v>32270.700000000004</v>
      </c>
      <c r="AE255" s="8">
        <v>0</v>
      </c>
      <c r="AF255" s="8">
        <v>0</v>
      </c>
      <c r="AG255" s="1" t="s">
        <v>122</v>
      </c>
      <c r="AH255" s="1" t="s">
        <v>164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159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45548</v>
      </c>
      <c r="B256" s="14" t="s">
        <v>217</v>
      </c>
      <c r="C256" s="9" t="s">
        <v>111</v>
      </c>
      <c r="D256" s="13" t="s">
        <v>211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67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128</v>
      </c>
      <c r="AA256" s="8">
        <v>11036.3</v>
      </c>
      <c r="AB256" s="8">
        <v>11036.3</v>
      </c>
      <c r="AC256" s="8">
        <v>0</v>
      </c>
      <c r="AD256" s="8">
        <v>11036.3</v>
      </c>
      <c r="AE256" s="8">
        <v>0</v>
      </c>
      <c r="AF256" s="8">
        <v>0</v>
      </c>
      <c r="AG256" s="1" t="s">
        <v>126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45066</v>
      </c>
      <c r="B257" s="14" t="s">
        <v>136</v>
      </c>
      <c r="C257" s="9" t="s">
        <v>80</v>
      </c>
      <c r="D257" s="13" t="s">
        <v>135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5518.15</v>
      </c>
      <c r="AB257" s="8">
        <v>5518.15</v>
      </c>
      <c r="AC257" s="8">
        <v>0</v>
      </c>
      <c r="AD257" s="8">
        <v>5518.15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>
        <v>0</v>
      </c>
      <c r="H258" s="9">
        <v>0</v>
      </c>
      <c r="I258" s="9">
        <v>74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 t="s">
        <v>83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128</v>
      </c>
      <c r="AA258" s="8">
        <v>349579.09129000013</v>
      </c>
      <c r="AB258" s="8">
        <v>328065.29129000014</v>
      </c>
      <c r="AC258" s="8">
        <v>21513.800000000003</v>
      </c>
      <c r="AD258" s="8">
        <v>328065.29129000014</v>
      </c>
      <c r="AE258" s="8">
        <v>21513.800000000003</v>
      </c>
      <c r="AF258" s="8" t="s">
        <v>58</v>
      </c>
      <c r="AG258" s="1" t="s">
        <v>122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130</v>
      </c>
      <c r="BD258" s="56">
        <v>0</v>
      </c>
    </row>
    <row r="259" spans="1:56" ht="28.5" customHeight="1" x14ac:dyDescent="0.45">
      <c r="A259" s="3">
        <v>45720</v>
      </c>
      <c r="B259" s="14" t="s">
        <v>516</v>
      </c>
      <c r="C259" s="9" t="s">
        <v>502</v>
      </c>
      <c r="D259" s="13" t="s">
        <v>503</v>
      </c>
      <c r="E259" s="9">
        <v>22</v>
      </c>
      <c r="F259" s="9">
        <v>34</v>
      </c>
      <c r="G259" s="9" t="s">
        <v>60</v>
      </c>
      <c r="H259" s="9" t="s">
        <v>66</v>
      </c>
      <c r="I259" s="9">
        <v>115</v>
      </c>
      <c r="J259" s="9" t="s">
        <v>78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377</v>
      </c>
      <c r="T259" s="12">
        <v>45746</v>
      </c>
      <c r="U259" s="11">
        <v>300000</v>
      </c>
      <c r="V259" s="10">
        <v>36302</v>
      </c>
      <c r="W259" s="10">
        <v>263698</v>
      </c>
      <c r="X259" s="10">
        <v>128795</v>
      </c>
      <c r="Y259" s="10">
        <v>179765.25</v>
      </c>
      <c r="Z259" s="9" t="s">
        <v>419</v>
      </c>
      <c r="AA259" s="8">
        <v>178303.75851749998</v>
      </c>
      <c r="AB259" s="8">
        <v>10198</v>
      </c>
      <c r="AC259" s="8">
        <v>168105.75851749998</v>
      </c>
      <c r="AD259" s="8">
        <v>0</v>
      </c>
      <c r="AE259" s="8">
        <v>178303.75851749998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45746</v>
      </c>
      <c r="AK259" s="3">
        <v>45742</v>
      </c>
      <c r="AL259" s="3">
        <v>45736</v>
      </c>
      <c r="AM259" s="3">
        <v>45743</v>
      </c>
      <c r="AN259" s="3">
        <v>45744</v>
      </c>
      <c r="AO259" s="3">
        <v>45744</v>
      </c>
      <c r="AP259" s="3">
        <v>45741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422</v>
      </c>
      <c r="BD259" s="56">
        <v>17961.539945066485</v>
      </c>
    </row>
    <row r="260" spans="1:56" ht="28.5" customHeight="1" x14ac:dyDescent="0.45">
      <c r="A260" s="3">
        <v>45720</v>
      </c>
      <c r="B260" s="14" t="s">
        <v>516</v>
      </c>
      <c r="C260" s="9" t="s">
        <v>502</v>
      </c>
      <c r="D260" s="13" t="s">
        <v>503</v>
      </c>
      <c r="E260" s="9">
        <v>22</v>
      </c>
      <c r="F260" s="9">
        <v>34</v>
      </c>
      <c r="G260" s="9" t="s">
        <v>60</v>
      </c>
      <c r="H260" s="9" t="s">
        <v>66</v>
      </c>
      <c r="I260" s="9">
        <v>115</v>
      </c>
      <c r="J260" s="9" t="s">
        <v>78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377</v>
      </c>
      <c r="T260" s="12">
        <v>45800</v>
      </c>
      <c r="U260" s="11">
        <v>3700000</v>
      </c>
      <c r="V260" s="10">
        <v>0</v>
      </c>
      <c r="W260" s="10">
        <v>3700000</v>
      </c>
      <c r="X260" s="10">
        <v>0</v>
      </c>
      <c r="Y260" s="10">
        <v>3885000</v>
      </c>
      <c r="Z260" s="9" t="s">
        <v>419</v>
      </c>
      <c r="AA260" s="8">
        <v>3669919.0000000005</v>
      </c>
      <c r="AB260" s="8">
        <v>0</v>
      </c>
      <c r="AC260" s="8">
        <v>3669919.0000000005</v>
      </c>
      <c r="AD260" s="8">
        <v>0</v>
      </c>
      <c r="AE260" s="8">
        <v>3669919.0000000005</v>
      </c>
      <c r="AF260" s="8">
        <v>0</v>
      </c>
      <c r="AG260" s="1" t="s">
        <v>124</v>
      </c>
      <c r="AH260" s="1" t="s">
        <v>68</v>
      </c>
      <c r="AI260" s="1">
        <v>4</v>
      </c>
      <c r="AJ260" s="3">
        <v>45800</v>
      </c>
      <c r="AK260" s="3">
        <v>45796</v>
      </c>
      <c r="AL260" s="3">
        <v>45790</v>
      </c>
      <c r="AM260" s="3">
        <v>45797</v>
      </c>
      <c r="AN260" s="3">
        <v>45798</v>
      </c>
      <c r="AO260" s="3">
        <v>45798</v>
      </c>
      <c r="AP260" s="3">
        <v>45795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422</v>
      </c>
      <c r="BD260" s="56">
        <v>392118.61208666681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21.6</v>
      </c>
      <c r="F261" s="9">
        <v>34</v>
      </c>
      <c r="G261" s="9">
        <v>0</v>
      </c>
      <c r="H261" s="9">
        <v>0</v>
      </c>
      <c r="I261" s="9">
        <v>97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419</v>
      </c>
      <c r="AA261" s="8">
        <v>3848222.7585175005</v>
      </c>
      <c r="AB261" s="8">
        <v>10198</v>
      </c>
      <c r="AC261" s="8">
        <v>3838024.7585175005</v>
      </c>
      <c r="AD261" s="8">
        <v>0</v>
      </c>
      <c r="AE261" s="8">
        <v>3848222.7585175005</v>
      </c>
      <c r="AF261" s="8" t="s">
        <v>58</v>
      </c>
      <c r="AG261" s="1" t="s">
        <v>124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422</v>
      </c>
      <c r="BD261" s="56">
        <v>0</v>
      </c>
    </row>
    <row r="262" spans="1:56" ht="28.5" customHeight="1" x14ac:dyDescent="0.45">
      <c r="A262" s="3">
        <v>45706</v>
      </c>
      <c r="B262" s="14" t="s">
        <v>444</v>
      </c>
      <c r="C262" s="9" t="s">
        <v>349</v>
      </c>
      <c r="D262" s="13" t="s">
        <v>350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0</v>
      </c>
      <c r="Q262" s="10">
        <v>0</v>
      </c>
      <c r="R262" s="10">
        <v>0</v>
      </c>
      <c r="S262" s="9" t="s">
        <v>133</v>
      </c>
      <c r="T262" s="12">
        <v>45735</v>
      </c>
      <c r="U262" s="11">
        <v>10000</v>
      </c>
      <c r="V262" s="10">
        <v>10000</v>
      </c>
      <c r="W262" s="10">
        <v>0</v>
      </c>
      <c r="X262" s="10">
        <v>10100</v>
      </c>
      <c r="Y262" s="10">
        <v>0</v>
      </c>
      <c r="Z262" s="9" t="s">
        <v>84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236</v>
      </c>
      <c r="AG262" s="1" t="s">
        <v>123</v>
      </c>
      <c r="AH262" s="1" t="s">
        <v>72</v>
      </c>
      <c r="AI262" s="1">
        <v>3</v>
      </c>
      <c r="AJ262" s="3">
        <v>45735</v>
      </c>
      <c r="AK262" s="3">
        <v>0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45734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445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45706</v>
      </c>
      <c r="B263" s="14" t="s">
        <v>444</v>
      </c>
      <c r="C263" s="9" t="s">
        <v>349</v>
      </c>
      <c r="D263" s="13" t="s">
        <v>351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133</v>
      </c>
      <c r="T263" s="12">
        <v>45735</v>
      </c>
      <c r="U263" s="11">
        <v>10000</v>
      </c>
      <c r="V263" s="10">
        <v>0</v>
      </c>
      <c r="W263" s="10">
        <v>10000</v>
      </c>
      <c r="X263" s="10">
        <v>10100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236</v>
      </c>
      <c r="AG263" s="1" t="s">
        <v>123</v>
      </c>
      <c r="AH263" s="1" t="s">
        <v>72</v>
      </c>
      <c r="AI263" s="1">
        <v>3</v>
      </c>
      <c r="AJ263" s="3">
        <v>45735</v>
      </c>
      <c r="AK263" s="3">
        <v>0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45734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445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45706</v>
      </c>
      <c r="B264" s="14" t="s">
        <v>446</v>
      </c>
      <c r="C264" s="9" t="s">
        <v>349</v>
      </c>
      <c r="D264" s="13" t="s">
        <v>348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133</v>
      </c>
      <c r="T264" s="12">
        <v>45735</v>
      </c>
      <c r="U264" s="11">
        <v>5000</v>
      </c>
      <c r="V264" s="10">
        <v>2000</v>
      </c>
      <c r="W264" s="10">
        <v>3000</v>
      </c>
      <c r="X264" s="10">
        <v>5929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236</v>
      </c>
      <c r="AG264" s="1" t="s">
        <v>123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445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45706</v>
      </c>
      <c r="B265" s="14" t="s">
        <v>532</v>
      </c>
      <c r="C265" s="9" t="s">
        <v>282</v>
      </c>
      <c r="D265" s="13" t="s">
        <v>283</v>
      </c>
      <c r="E265" s="9">
        <v>23</v>
      </c>
      <c r="F265" s="9">
        <v>38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45747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84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 t="s">
        <v>236</v>
      </c>
      <c r="AG265" s="1" t="s">
        <v>123</v>
      </c>
      <c r="AH265" s="1" t="s">
        <v>68</v>
      </c>
      <c r="AI265" s="1">
        <v>4</v>
      </c>
      <c r="AJ265" s="3">
        <v>45747</v>
      </c>
      <c r="AK265" s="3">
        <v>45743</v>
      </c>
      <c r="AL265" s="3">
        <v>45737</v>
      </c>
      <c r="AM265" s="3">
        <v>45744</v>
      </c>
      <c r="AN265" s="3">
        <v>45745</v>
      </c>
      <c r="AO265" s="3">
        <v>45745</v>
      </c>
      <c r="AP265" s="3">
        <v>45742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445</v>
      </c>
      <c r="AZ265" s="2">
        <v>0</v>
      </c>
      <c r="BA265" s="2">
        <v>0</v>
      </c>
      <c r="BB265" s="2">
        <v>0</v>
      </c>
      <c r="BC265" s="1" t="s">
        <v>105</v>
      </c>
      <c r="BD265" s="56">
        <v>0</v>
      </c>
    </row>
    <row r="266" spans="1:56" ht="28.5" customHeight="1" x14ac:dyDescent="0.45">
      <c r="A266" s="3">
        <v>45723</v>
      </c>
      <c r="B266" s="14" t="s">
        <v>545</v>
      </c>
      <c r="C266" s="9" t="s">
        <v>282</v>
      </c>
      <c r="D266" s="13" t="s">
        <v>274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45747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 t="s">
        <v>236</v>
      </c>
      <c r="AG266" s="1" t="s">
        <v>61</v>
      </c>
      <c r="AH266" s="1" t="s">
        <v>68</v>
      </c>
      <c r="AI266" s="1">
        <v>4</v>
      </c>
      <c r="AJ266" s="3">
        <v>45747</v>
      </c>
      <c r="AK266" s="3">
        <v>45743</v>
      </c>
      <c r="AL266" s="3">
        <v>45737</v>
      </c>
      <c r="AM266" s="3">
        <v>45744</v>
      </c>
      <c r="AN266" s="3">
        <v>45745</v>
      </c>
      <c r="AO266" s="3">
        <v>45745</v>
      </c>
      <c r="AP266" s="3">
        <v>45742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45727</v>
      </c>
      <c r="B267" s="14" t="s">
        <v>613</v>
      </c>
      <c r="C267" s="9" t="s">
        <v>566</v>
      </c>
      <c r="D267" s="13" t="s">
        <v>567</v>
      </c>
      <c r="E267" s="9">
        <v>23</v>
      </c>
      <c r="F267" s="9">
        <v>34</v>
      </c>
      <c r="G267" s="9" t="s">
        <v>60</v>
      </c>
      <c r="H267" s="9" t="s">
        <v>60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7121</v>
      </c>
      <c r="AC267" s="8">
        <v>2797.7000000000007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209.12807500000002</v>
      </c>
    </row>
    <row r="268" spans="1:56" ht="28.5" customHeight="1" x14ac:dyDescent="0.45">
      <c r="A268" s="3">
        <v>45729</v>
      </c>
      <c r="B268" s="14" t="s">
        <v>138</v>
      </c>
      <c r="C268" s="9" t="s">
        <v>266</v>
      </c>
      <c r="D268" s="13" t="s">
        <v>581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0</v>
      </c>
      <c r="AC268" s="8">
        <v>4959.3500000000004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370.71141249999999</v>
      </c>
    </row>
    <row r="269" spans="1:56" ht="28.5" customHeight="1" x14ac:dyDescent="0.45">
      <c r="A269" s="3" t="s">
        <v>146</v>
      </c>
      <c r="B269" s="14" t="s">
        <v>146</v>
      </c>
      <c r="C269" s="9" t="s">
        <v>325</v>
      </c>
      <c r="D269" s="13" t="s">
        <v>61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45777</v>
      </c>
      <c r="U269" s="11">
        <v>70000</v>
      </c>
      <c r="V269" s="10">
        <v>0</v>
      </c>
      <c r="W269" s="10">
        <v>70000</v>
      </c>
      <c r="X269" s="10">
        <v>0</v>
      </c>
      <c r="Y269" s="10">
        <v>73500</v>
      </c>
      <c r="Z269" s="9" t="s">
        <v>84</v>
      </c>
      <c r="AA269" s="8">
        <v>69430.899999999994</v>
      </c>
      <c r="AB269" s="8">
        <v>0</v>
      </c>
      <c r="AC269" s="8">
        <v>69430.899999999994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45777</v>
      </c>
      <c r="AK269" s="3">
        <v>0</v>
      </c>
      <c r="AL269" s="3">
        <v>45768</v>
      </c>
      <c r="AM269" s="3">
        <v>45775</v>
      </c>
      <c r="AN269" s="3">
        <v>45776</v>
      </c>
      <c r="AO269" s="3">
        <v>45776</v>
      </c>
      <c r="AP269" s="3">
        <v>45772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105</v>
      </c>
      <c r="BD269" s="56">
        <v>5189.9597749999984</v>
      </c>
    </row>
    <row r="270" spans="1:56" ht="28.5" customHeight="1" x14ac:dyDescent="0.45">
      <c r="A270" s="3" t="s">
        <v>146</v>
      </c>
      <c r="B270" s="14" t="s">
        <v>146</v>
      </c>
      <c r="C270" s="9" t="s">
        <v>349</v>
      </c>
      <c r="D270" s="13" t="s">
        <v>61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133</v>
      </c>
      <c r="T270" s="12">
        <v>45777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0</v>
      </c>
      <c r="AC270" s="8">
        <v>9918.7000000000007</v>
      </c>
      <c r="AD270" s="8">
        <v>0</v>
      </c>
      <c r="AE270" s="8">
        <v>9918.7000000000007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45777</v>
      </c>
      <c r="AK270" s="3">
        <v>45773</v>
      </c>
      <c r="AL270" s="3">
        <v>45767</v>
      </c>
      <c r="AM270" s="3">
        <v>45774</v>
      </c>
      <c r="AN270" s="3">
        <v>45775</v>
      </c>
      <c r="AO270" s="3">
        <v>45775</v>
      </c>
      <c r="AP270" s="3">
        <v>45772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105</v>
      </c>
      <c r="BD270" s="56">
        <v>741.42282499999999</v>
      </c>
    </row>
    <row r="271" spans="1:56" ht="28.5" customHeight="1" x14ac:dyDescent="0.45">
      <c r="A271" s="3" t="s">
        <v>146</v>
      </c>
      <c r="B271" s="14" t="s">
        <v>146</v>
      </c>
      <c r="C271" s="9" t="s">
        <v>195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133</v>
      </c>
      <c r="T271" s="12">
        <v>45777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123</v>
      </c>
      <c r="AH271" s="1" t="s">
        <v>72</v>
      </c>
      <c r="AI271" s="1">
        <v>3</v>
      </c>
      <c r="AJ271" s="3">
        <v>45777</v>
      </c>
      <c r="AK271" s="3">
        <v>0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45776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105</v>
      </c>
      <c r="BD271" s="56">
        <v>741.42282499999999</v>
      </c>
    </row>
    <row r="272" spans="1:56" ht="28.5" customHeight="1" x14ac:dyDescent="0.45">
      <c r="A272" s="3" t="s">
        <v>146</v>
      </c>
      <c r="B272" s="14" t="s">
        <v>146</v>
      </c>
      <c r="C272" s="9" t="s">
        <v>282</v>
      </c>
      <c r="D272" s="13" t="s">
        <v>61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45777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9918.7000000000007</v>
      </c>
      <c r="AF272" s="8">
        <v>0</v>
      </c>
      <c r="AG272" s="1" t="s">
        <v>122</v>
      </c>
      <c r="AH272" s="1" t="s">
        <v>68</v>
      </c>
      <c r="AI272" s="1">
        <v>4</v>
      </c>
      <c r="AJ272" s="3">
        <v>45777</v>
      </c>
      <c r="AK272" s="3">
        <v>45773</v>
      </c>
      <c r="AL272" s="3">
        <v>45767</v>
      </c>
      <c r="AM272" s="3">
        <v>45774</v>
      </c>
      <c r="AN272" s="3">
        <v>45775</v>
      </c>
      <c r="AO272" s="3">
        <v>45775</v>
      </c>
      <c r="AP272" s="3">
        <v>45772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741.42282499999999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125101.34999999999</v>
      </c>
      <c r="AB273" s="8">
        <v>18157.3</v>
      </c>
      <c r="AC273" s="8">
        <v>106944.04999999999</v>
      </c>
      <c r="AD273" s="8">
        <v>5518.15</v>
      </c>
      <c r="AE273" s="8">
        <v>25355.550000000003</v>
      </c>
      <c r="AF273" s="8" t="s">
        <v>58</v>
      </c>
      <c r="AG273" s="1" t="s">
        <v>123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45729</v>
      </c>
      <c r="B274" s="14" t="s">
        <v>138</v>
      </c>
      <c r="C274" s="9" t="s">
        <v>266</v>
      </c>
      <c r="D274" s="13" t="s">
        <v>582</v>
      </c>
      <c r="E274" s="9">
        <v>23</v>
      </c>
      <c r="F274" s="9">
        <v>34</v>
      </c>
      <c r="G274" s="9" t="s">
        <v>200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45736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202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0</v>
      </c>
      <c r="AF274" s="8">
        <v>0</v>
      </c>
      <c r="AG274" s="1" t="s">
        <v>123</v>
      </c>
      <c r="AH274" s="1" t="s">
        <v>74</v>
      </c>
      <c r="AI274" s="1">
        <v>2</v>
      </c>
      <c r="AJ274" s="3">
        <v>45736</v>
      </c>
      <c r="AK274" s="3">
        <v>0</v>
      </c>
      <c r="AL274" s="3">
        <v>45727</v>
      </c>
      <c r="AM274" s="3">
        <v>45734</v>
      </c>
      <c r="AN274" s="3">
        <v>45735</v>
      </c>
      <c r="AO274" s="3">
        <v>45735</v>
      </c>
      <c r="AP274" s="3">
        <v>45731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201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200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202</v>
      </c>
      <c r="AA275" s="8">
        <v>4959.3500000000004</v>
      </c>
      <c r="AB275" s="8">
        <v>4959.3500000000004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201</v>
      </c>
      <c r="BD275" s="56">
        <v>0</v>
      </c>
    </row>
    <row r="276" spans="1:56" ht="28.5" customHeight="1" x14ac:dyDescent="0.45">
      <c r="A276" s="3">
        <v>45729</v>
      </c>
      <c r="B276" s="14" t="s">
        <v>138</v>
      </c>
      <c r="C276" s="9" t="s">
        <v>266</v>
      </c>
      <c r="D276" s="13" t="s">
        <v>194</v>
      </c>
      <c r="E276" s="9">
        <v>23</v>
      </c>
      <c r="F276" s="9">
        <v>34</v>
      </c>
      <c r="G276" s="9" t="s">
        <v>583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584</v>
      </c>
      <c r="AA276" s="8">
        <v>4959.3500000000004</v>
      </c>
      <c r="AB276" s="8">
        <v>2482</v>
      </c>
      <c r="AC276" s="8">
        <v>2477.3500000000004</v>
      </c>
      <c r="AD276" s="8">
        <v>0</v>
      </c>
      <c r="AE276" s="8">
        <v>0</v>
      </c>
      <c r="AF276" s="8">
        <v>0</v>
      </c>
      <c r="AG276" s="1" t="s">
        <v>122</v>
      </c>
      <c r="AH276" s="1" t="s">
        <v>74</v>
      </c>
      <c r="AI276" s="1">
        <v>2</v>
      </c>
      <c r="AJ276" s="3">
        <v>45747</v>
      </c>
      <c r="AK276" s="3">
        <v>0</v>
      </c>
      <c r="AL276" s="3">
        <v>45738</v>
      </c>
      <c r="AM276" s="3">
        <v>45745</v>
      </c>
      <c r="AN276" s="3">
        <v>45746</v>
      </c>
      <c r="AO276" s="3">
        <v>45746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201</v>
      </c>
      <c r="BD276" s="56">
        <v>199.91663977777779</v>
      </c>
    </row>
    <row r="277" spans="1:56" ht="28.5" customHeight="1" x14ac:dyDescent="0.45">
      <c r="A277" s="3">
        <v>45729</v>
      </c>
      <c r="B277" s="14" t="s">
        <v>138</v>
      </c>
      <c r="C277" s="9" t="s">
        <v>266</v>
      </c>
      <c r="D277" s="13" t="s">
        <v>585</v>
      </c>
      <c r="E277" s="9">
        <v>23</v>
      </c>
      <c r="F277" s="9">
        <v>34</v>
      </c>
      <c r="G277" s="9" t="s">
        <v>583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584</v>
      </c>
      <c r="AA277" s="8">
        <v>4959.3500000000004</v>
      </c>
      <c r="AB277" s="8">
        <v>0</v>
      </c>
      <c r="AC277" s="8">
        <v>4959.3500000000004</v>
      </c>
      <c r="AD277" s="8">
        <v>0</v>
      </c>
      <c r="AE277" s="8">
        <v>0</v>
      </c>
      <c r="AF277" s="8">
        <v>0</v>
      </c>
      <c r="AG277" s="1" t="s">
        <v>122</v>
      </c>
      <c r="AH277" s="1" t="s">
        <v>74</v>
      </c>
      <c r="AI277" s="1">
        <v>2</v>
      </c>
      <c r="AJ277" s="3">
        <v>45747</v>
      </c>
      <c r="AK277" s="3">
        <v>0</v>
      </c>
      <c r="AL277" s="3">
        <v>45738</v>
      </c>
      <c r="AM277" s="3">
        <v>45745</v>
      </c>
      <c r="AN277" s="3">
        <v>45746</v>
      </c>
      <c r="AO277" s="3">
        <v>45746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201</v>
      </c>
      <c r="BD277" s="56">
        <v>400.2085242222222</v>
      </c>
    </row>
    <row r="278" spans="1:56" ht="28.5" customHeight="1" x14ac:dyDescent="0.45">
      <c r="A278" s="3">
        <v>45729</v>
      </c>
      <c r="B278" s="14" t="s">
        <v>138</v>
      </c>
      <c r="C278" s="9" t="s">
        <v>266</v>
      </c>
      <c r="D278" s="13" t="s">
        <v>586</v>
      </c>
      <c r="E278" s="9">
        <v>23</v>
      </c>
      <c r="F278" s="9">
        <v>34</v>
      </c>
      <c r="G278" s="9" t="s">
        <v>583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584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0</v>
      </c>
      <c r="AF278" s="8">
        <v>0</v>
      </c>
      <c r="AG278" s="1" t="s">
        <v>125</v>
      </c>
      <c r="AH278" s="1" t="s">
        <v>74</v>
      </c>
      <c r="AI278" s="1">
        <v>2</v>
      </c>
      <c r="AJ278" s="3">
        <v>45747</v>
      </c>
      <c r="AK278" s="3">
        <v>0</v>
      </c>
      <c r="AL278" s="3">
        <v>45738</v>
      </c>
      <c r="AM278" s="3">
        <v>45745</v>
      </c>
      <c r="AN278" s="3">
        <v>45746</v>
      </c>
      <c r="AO278" s="3">
        <v>45746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201</v>
      </c>
      <c r="BD278" s="56">
        <v>400.2085242222222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583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584</v>
      </c>
      <c r="AA279" s="8">
        <v>14878.050000000001</v>
      </c>
      <c r="AB279" s="8">
        <v>2482</v>
      </c>
      <c r="AC279" s="8">
        <v>12396.050000000001</v>
      </c>
      <c r="AD279" s="8">
        <v>0</v>
      </c>
      <c r="AE279" s="8">
        <v>0</v>
      </c>
      <c r="AF279" s="8" t="s">
        <v>58</v>
      </c>
      <c r="AG279" s="1" t="s">
        <v>123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201</v>
      </c>
      <c r="BD279" s="56">
        <v>0</v>
      </c>
    </row>
    <row r="280" spans="1:56" ht="28.5" customHeight="1" x14ac:dyDescent="0.45">
      <c r="A280" s="3">
        <v>45719</v>
      </c>
      <c r="B280" s="14" t="s">
        <v>501</v>
      </c>
      <c r="C280" s="9" t="s">
        <v>115</v>
      </c>
      <c r="D280" s="13" t="s">
        <v>59</v>
      </c>
      <c r="E280" s="9">
        <v>23</v>
      </c>
      <c r="F280" s="9">
        <v>40</v>
      </c>
      <c r="G280" s="9" t="s">
        <v>60</v>
      </c>
      <c r="H280" s="9" t="s">
        <v>66</v>
      </c>
      <c r="I280" s="9">
        <v>125</v>
      </c>
      <c r="J280" s="9" t="s">
        <v>57</v>
      </c>
      <c r="K280" s="9">
        <v>5</v>
      </c>
      <c r="L280" s="9" t="s">
        <v>254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45734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314</v>
      </c>
      <c r="AA280" s="8">
        <v>5797.55</v>
      </c>
      <c r="AB280" s="8">
        <v>2840</v>
      </c>
      <c r="AC280" s="8">
        <v>2957.55</v>
      </c>
      <c r="AD280" s="8">
        <v>0</v>
      </c>
      <c r="AE280" s="8">
        <v>5797.55</v>
      </c>
      <c r="AF280" s="8" t="s">
        <v>320</v>
      </c>
      <c r="AG280" s="1" t="s">
        <v>122</v>
      </c>
      <c r="AH280" s="1" t="s">
        <v>164</v>
      </c>
      <c r="AI280" s="1">
        <v>2</v>
      </c>
      <c r="AJ280" s="3">
        <v>45734</v>
      </c>
      <c r="AK280" s="3">
        <v>45732</v>
      </c>
      <c r="AL280" s="3">
        <v>0</v>
      </c>
      <c r="AM280" s="3">
        <v>0</v>
      </c>
      <c r="AN280" s="3">
        <v>0</v>
      </c>
      <c r="AO280" s="3">
        <v>45733</v>
      </c>
      <c r="AP280" s="3">
        <v>45729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159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260.75732499999998</v>
      </c>
    </row>
    <row r="281" spans="1:56" ht="28.5" customHeight="1" x14ac:dyDescent="0.45">
      <c r="A281" s="3">
        <v>45729</v>
      </c>
      <c r="B281" s="14" t="s">
        <v>587</v>
      </c>
      <c r="C281" s="9" t="s">
        <v>588</v>
      </c>
      <c r="D281" s="13" t="s">
        <v>589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105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37</v>
      </c>
      <c r="O281" s="9">
        <v>70</v>
      </c>
      <c r="P281" s="10">
        <v>191.69303596799998</v>
      </c>
      <c r="Q281" s="10">
        <v>35</v>
      </c>
      <c r="R281" s="10">
        <v>156.69303596799998</v>
      </c>
      <c r="S281" s="9" t="s">
        <v>71</v>
      </c>
      <c r="T281" s="12">
        <v>45743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314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356</v>
      </c>
      <c r="AG281" s="1" t="s">
        <v>122</v>
      </c>
      <c r="AH281" s="1" t="s">
        <v>68</v>
      </c>
      <c r="AI281" s="1">
        <v>4</v>
      </c>
      <c r="AJ281" s="3">
        <v>45743</v>
      </c>
      <c r="AK281" s="3">
        <v>45739</v>
      </c>
      <c r="AL281" s="3">
        <v>45733</v>
      </c>
      <c r="AM281" s="3">
        <v>45740</v>
      </c>
      <c r="AN281" s="3">
        <v>45741</v>
      </c>
      <c r="AO281" s="3">
        <v>45741</v>
      </c>
      <c r="AP281" s="3">
        <v>45738</v>
      </c>
      <c r="AQ281" s="3">
        <v>45742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437.2493583333333</v>
      </c>
    </row>
    <row r="282" spans="1:56" ht="28.5" customHeight="1" x14ac:dyDescent="0.45">
      <c r="A282" s="3">
        <v>45727</v>
      </c>
      <c r="B282" s="14" t="s">
        <v>590</v>
      </c>
      <c r="C282" s="9" t="s">
        <v>115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254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45741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314</v>
      </c>
      <c r="AA282" s="8">
        <v>11595.1</v>
      </c>
      <c r="AB282" s="8">
        <v>0</v>
      </c>
      <c r="AC282" s="8">
        <v>11595.1</v>
      </c>
      <c r="AD282" s="8">
        <v>0</v>
      </c>
      <c r="AE282" s="8">
        <v>11595.1</v>
      </c>
      <c r="AF282" s="8" t="s">
        <v>320</v>
      </c>
      <c r="AG282" s="1" t="s">
        <v>122</v>
      </c>
      <c r="AH282" s="1" t="s">
        <v>164</v>
      </c>
      <c r="AI282" s="1">
        <v>2</v>
      </c>
      <c r="AJ282" s="3">
        <v>45741</v>
      </c>
      <c r="AK282" s="3">
        <v>45739</v>
      </c>
      <c r="AL282" s="3">
        <v>0</v>
      </c>
      <c r="AM282" s="3">
        <v>0</v>
      </c>
      <c r="AN282" s="3">
        <v>0</v>
      </c>
      <c r="AO282" s="3">
        <v>45740</v>
      </c>
      <c r="AP282" s="3">
        <v>45736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159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1022.3013166666667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314</v>
      </c>
      <c r="AA283" s="8">
        <v>22352</v>
      </c>
      <c r="AB283" s="8">
        <v>2840</v>
      </c>
      <c r="AC283" s="8">
        <v>19512</v>
      </c>
      <c r="AD283" s="8">
        <v>0</v>
      </c>
      <c r="AE283" s="8">
        <v>22352</v>
      </c>
      <c r="AF283" s="8" t="s">
        <v>58</v>
      </c>
      <c r="AG283" s="1" t="s">
        <v>122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315</v>
      </c>
      <c r="BD283" s="56">
        <v>0</v>
      </c>
    </row>
    <row r="284" spans="1:56" ht="28.5" customHeight="1" x14ac:dyDescent="0.45">
      <c r="A284" s="3">
        <v>45601</v>
      </c>
      <c r="B284" s="14" t="s">
        <v>242</v>
      </c>
      <c r="C284" s="9" t="s">
        <v>94</v>
      </c>
      <c r="D284" s="13" t="s">
        <v>158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100</v>
      </c>
      <c r="T284" s="12">
        <v>45780</v>
      </c>
      <c r="U284" s="11">
        <v>10000</v>
      </c>
      <c r="V284" s="10">
        <v>10000</v>
      </c>
      <c r="W284" s="10">
        <v>0</v>
      </c>
      <c r="X284" s="10">
        <v>56730</v>
      </c>
      <c r="Y284" s="10">
        <v>0</v>
      </c>
      <c r="Z284" s="9" t="s">
        <v>407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72</v>
      </c>
      <c r="AI284" s="1">
        <v>3</v>
      </c>
      <c r="AJ284" s="3">
        <v>45780</v>
      </c>
      <c r="AK284" s="3">
        <v>0</v>
      </c>
      <c r="AL284" s="3">
        <v>45770</v>
      </c>
      <c r="AM284" s="3">
        <v>45777</v>
      </c>
      <c r="AN284" s="3">
        <v>45778</v>
      </c>
      <c r="AO284" s="3">
        <v>45778</v>
      </c>
      <c r="AP284" s="3">
        <v>45775</v>
      </c>
      <c r="AQ284" s="3">
        <v>45779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420</v>
      </c>
      <c r="AZ284" s="2">
        <v>0</v>
      </c>
      <c r="BA284" s="2">
        <v>0</v>
      </c>
      <c r="BB284" s="2">
        <v>0</v>
      </c>
      <c r="BC284" s="1" t="s">
        <v>120</v>
      </c>
      <c r="BD284" s="56">
        <v>0</v>
      </c>
    </row>
    <row r="285" spans="1:56" ht="28.5" customHeight="1" x14ac:dyDescent="0.45">
      <c r="A285" s="3">
        <v>45601</v>
      </c>
      <c r="B285" s="14" t="s">
        <v>242</v>
      </c>
      <c r="C285" s="9" t="s">
        <v>94</v>
      </c>
      <c r="D285" s="13" t="s">
        <v>158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1498.0181652479998</v>
      </c>
      <c r="Q285" s="10">
        <v>1498.0181652479998</v>
      </c>
      <c r="R285" s="10">
        <v>0</v>
      </c>
      <c r="S285" s="9" t="s">
        <v>100</v>
      </c>
      <c r="T285" s="12">
        <v>45780</v>
      </c>
      <c r="U285" s="11">
        <v>46000</v>
      </c>
      <c r="V285" s="10">
        <v>0</v>
      </c>
      <c r="W285" s="10">
        <v>46000</v>
      </c>
      <c r="X285" s="10">
        <v>0</v>
      </c>
      <c r="Y285" s="10">
        <v>48300</v>
      </c>
      <c r="Z285" s="9" t="s">
        <v>407</v>
      </c>
      <c r="AA285" s="8">
        <v>49481.740000000005</v>
      </c>
      <c r="AB285" s="8">
        <v>0</v>
      </c>
      <c r="AC285" s="8">
        <v>49481.740000000005</v>
      </c>
      <c r="AD285" s="8">
        <v>0</v>
      </c>
      <c r="AE285" s="8">
        <v>0</v>
      </c>
      <c r="AF285" s="8" t="s">
        <v>408</v>
      </c>
      <c r="AG285" s="1" t="s">
        <v>123</v>
      </c>
      <c r="AH285" s="1" t="s">
        <v>72</v>
      </c>
      <c r="AI285" s="1">
        <v>3</v>
      </c>
      <c r="AJ285" s="3">
        <v>45780</v>
      </c>
      <c r="AK285" s="3">
        <v>0</v>
      </c>
      <c r="AL285" s="3">
        <v>45770</v>
      </c>
      <c r="AM285" s="3">
        <v>45777</v>
      </c>
      <c r="AN285" s="3">
        <v>45778</v>
      </c>
      <c r="AO285" s="3">
        <v>45778</v>
      </c>
      <c r="AP285" s="3">
        <v>45775</v>
      </c>
      <c r="AQ285" s="3">
        <v>45779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491</v>
      </c>
      <c r="AZ285" s="2">
        <v>0</v>
      </c>
      <c r="BA285" s="2">
        <v>0</v>
      </c>
      <c r="BB285" s="2">
        <v>0</v>
      </c>
      <c r="BC285" s="1" t="s">
        <v>120</v>
      </c>
      <c r="BD285" s="56">
        <v>6338.7895780611125</v>
      </c>
    </row>
    <row r="286" spans="1:56" ht="28.5" customHeight="1" x14ac:dyDescent="0.45">
      <c r="A286" s="3">
        <v>45601</v>
      </c>
      <c r="B286" s="14" t="s">
        <v>242</v>
      </c>
      <c r="C286" s="9" t="s">
        <v>94</v>
      </c>
      <c r="D286" s="13" t="s">
        <v>158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1758.5430635519999</v>
      </c>
      <c r="R286" s="10">
        <v>0</v>
      </c>
      <c r="S286" s="9" t="s">
        <v>100</v>
      </c>
      <c r="T286" s="12">
        <v>45785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407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408</v>
      </c>
      <c r="AG286" s="1" t="s">
        <v>123</v>
      </c>
      <c r="AH286" s="1" t="s">
        <v>72</v>
      </c>
      <c r="AI286" s="1">
        <v>3</v>
      </c>
      <c r="AJ286" s="3">
        <v>45785</v>
      </c>
      <c r="AK286" s="3">
        <v>0</v>
      </c>
      <c r="AL286" s="3">
        <v>45775</v>
      </c>
      <c r="AM286" s="3">
        <v>45782</v>
      </c>
      <c r="AN286" s="3">
        <v>45783</v>
      </c>
      <c r="AO286" s="3">
        <v>45783</v>
      </c>
      <c r="AP286" s="3">
        <v>45780</v>
      </c>
      <c r="AQ286" s="3">
        <v>45784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491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242</v>
      </c>
      <c r="C287" s="9" t="s">
        <v>94</v>
      </c>
      <c r="D287" s="13" t="s">
        <v>158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264</v>
      </c>
      <c r="R287" s="10">
        <v>1494.5430635519999</v>
      </c>
      <c r="S287" s="9" t="s">
        <v>100</v>
      </c>
      <c r="T287" s="12">
        <v>45812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407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408</v>
      </c>
      <c r="AG287" s="1" t="s">
        <v>123</v>
      </c>
      <c r="AH287" s="1" t="s">
        <v>72</v>
      </c>
      <c r="AI287" s="1">
        <v>3</v>
      </c>
      <c r="AJ287" s="3">
        <v>45812</v>
      </c>
      <c r="AK287" s="3">
        <v>0</v>
      </c>
      <c r="AL287" s="3">
        <v>45802</v>
      </c>
      <c r="AM287" s="3">
        <v>45809</v>
      </c>
      <c r="AN287" s="3">
        <v>45810</v>
      </c>
      <c r="AO287" s="3">
        <v>45810</v>
      </c>
      <c r="AP287" s="3">
        <v>45807</v>
      </c>
      <c r="AQ287" s="3">
        <v>45811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491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242</v>
      </c>
      <c r="C288" s="9" t="s">
        <v>94</v>
      </c>
      <c r="D288" s="13" t="s">
        <v>158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45815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407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408</v>
      </c>
      <c r="AG288" s="1" t="s">
        <v>123</v>
      </c>
      <c r="AH288" s="1" t="s">
        <v>72</v>
      </c>
      <c r="AI288" s="1">
        <v>3</v>
      </c>
      <c r="AJ288" s="3">
        <v>45815</v>
      </c>
      <c r="AK288" s="3">
        <v>0</v>
      </c>
      <c r="AL288" s="3">
        <v>45805</v>
      </c>
      <c r="AM288" s="3">
        <v>45812</v>
      </c>
      <c r="AN288" s="3">
        <v>45813</v>
      </c>
      <c r="AO288" s="3">
        <v>45813</v>
      </c>
      <c r="AP288" s="3">
        <v>45810</v>
      </c>
      <c r="AQ288" s="3">
        <v>45814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491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242</v>
      </c>
      <c r="C289" s="9" t="s">
        <v>94</v>
      </c>
      <c r="D289" s="13" t="s">
        <v>158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45818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407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408</v>
      </c>
      <c r="AG289" s="1" t="s">
        <v>123</v>
      </c>
      <c r="AH289" s="1" t="s">
        <v>72</v>
      </c>
      <c r="AI289" s="1">
        <v>3</v>
      </c>
      <c r="AJ289" s="3">
        <v>45818</v>
      </c>
      <c r="AK289" s="3">
        <v>0</v>
      </c>
      <c r="AL289" s="3">
        <v>45808</v>
      </c>
      <c r="AM289" s="3">
        <v>45815</v>
      </c>
      <c r="AN289" s="3">
        <v>45816</v>
      </c>
      <c r="AO289" s="3">
        <v>45816</v>
      </c>
      <c r="AP289" s="3">
        <v>45813</v>
      </c>
      <c r="AQ289" s="3">
        <v>45817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 t="s">
        <v>491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242</v>
      </c>
      <c r="C290" s="9" t="s">
        <v>94</v>
      </c>
      <c r="D290" s="13" t="s">
        <v>158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45820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407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408</v>
      </c>
      <c r="AG290" s="1" t="s">
        <v>123</v>
      </c>
      <c r="AH290" s="1" t="s">
        <v>72</v>
      </c>
      <c r="AI290" s="1">
        <v>3</v>
      </c>
      <c r="AJ290" s="3">
        <v>45820</v>
      </c>
      <c r="AK290" s="3">
        <v>0</v>
      </c>
      <c r="AL290" s="3">
        <v>45810</v>
      </c>
      <c r="AM290" s="3">
        <v>45817</v>
      </c>
      <c r="AN290" s="3">
        <v>45818</v>
      </c>
      <c r="AO290" s="3">
        <v>45818</v>
      </c>
      <c r="AP290" s="3">
        <v>45815</v>
      </c>
      <c r="AQ290" s="3">
        <v>45819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491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242</v>
      </c>
      <c r="C291" s="9" t="s">
        <v>94</v>
      </c>
      <c r="D291" s="13" t="s">
        <v>158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45824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407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408</v>
      </c>
      <c r="AG291" s="1" t="s">
        <v>123</v>
      </c>
      <c r="AH291" s="1" t="s">
        <v>72</v>
      </c>
      <c r="AI291" s="1">
        <v>3</v>
      </c>
      <c r="AJ291" s="3">
        <v>45824</v>
      </c>
      <c r="AK291" s="3">
        <v>0</v>
      </c>
      <c r="AL291" s="3">
        <v>45814</v>
      </c>
      <c r="AM291" s="3">
        <v>45821</v>
      </c>
      <c r="AN291" s="3">
        <v>45822</v>
      </c>
      <c r="AO291" s="3">
        <v>45822</v>
      </c>
      <c r="AP291" s="3">
        <v>45819</v>
      </c>
      <c r="AQ291" s="3">
        <v>45823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491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242</v>
      </c>
      <c r="C292" s="9" t="s">
        <v>94</v>
      </c>
      <c r="D292" s="13" t="s">
        <v>158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45827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407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408</v>
      </c>
      <c r="AG292" s="1" t="s">
        <v>123</v>
      </c>
      <c r="AH292" s="1" t="s">
        <v>72</v>
      </c>
      <c r="AI292" s="1">
        <v>3</v>
      </c>
      <c r="AJ292" s="3">
        <v>45827</v>
      </c>
      <c r="AK292" s="3">
        <v>0</v>
      </c>
      <c r="AL292" s="3">
        <v>45817</v>
      </c>
      <c r="AM292" s="3">
        <v>45824</v>
      </c>
      <c r="AN292" s="3">
        <v>45825</v>
      </c>
      <c r="AO292" s="3">
        <v>45825</v>
      </c>
      <c r="AP292" s="3">
        <v>45822</v>
      </c>
      <c r="AQ292" s="3">
        <v>45826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491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242</v>
      </c>
      <c r="C293" s="9" t="s">
        <v>94</v>
      </c>
      <c r="D293" s="13" t="s">
        <v>158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100</v>
      </c>
      <c r="T293" s="12">
        <v>45831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407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408</v>
      </c>
      <c r="AG293" s="1" t="s">
        <v>123</v>
      </c>
      <c r="AH293" s="1" t="s">
        <v>72</v>
      </c>
      <c r="AI293" s="1">
        <v>3</v>
      </c>
      <c r="AJ293" s="3">
        <v>45831</v>
      </c>
      <c r="AK293" s="3">
        <v>0</v>
      </c>
      <c r="AL293" s="3">
        <v>45821</v>
      </c>
      <c r="AM293" s="3">
        <v>45828</v>
      </c>
      <c r="AN293" s="3">
        <v>45829</v>
      </c>
      <c r="AO293" s="3">
        <v>45829</v>
      </c>
      <c r="AP293" s="3">
        <v>45826</v>
      </c>
      <c r="AQ293" s="3">
        <v>45830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7441.1877655499993</v>
      </c>
    </row>
    <row r="294" spans="1:56" ht="28.5" customHeight="1" x14ac:dyDescent="0.45">
      <c r="A294" s="3">
        <v>45601</v>
      </c>
      <c r="B294" s="14" t="s">
        <v>242</v>
      </c>
      <c r="C294" s="9" t="s">
        <v>94</v>
      </c>
      <c r="D294" s="13" t="s">
        <v>158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100</v>
      </c>
      <c r="T294" s="12">
        <v>45834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407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 t="s">
        <v>408</v>
      </c>
      <c r="AG294" s="1" t="s">
        <v>122</v>
      </c>
      <c r="AH294" s="1" t="s">
        <v>72</v>
      </c>
      <c r="AI294" s="1">
        <v>3</v>
      </c>
      <c r="AJ294" s="3">
        <v>45834</v>
      </c>
      <c r="AK294" s="3">
        <v>0</v>
      </c>
      <c r="AL294" s="3">
        <v>45824</v>
      </c>
      <c r="AM294" s="3">
        <v>45831</v>
      </c>
      <c r="AN294" s="3">
        <v>45832</v>
      </c>
      <c r="AO294" s="3">
        <v>45832</v>
      </c>
      <c r="AP294" s="3">
        <v>45829</v>
      </c>
      <c r="AQ294" s="3">
        <v>45833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7441.1877655499993</v>
      </c>
    </row>
    <row r="295" spans="1:56" ht="28.5" customHeight="1" x14ac:dyDescent="0.45">
      <c r="A295" s="3">
        <v>45601</v>
      </c>
      <c r="B295" s="14" t="s">
        <v>242</v>
      </c>
      <c r="C295" s="9" t="s">
        <v>94</v>
      </c>
      <c r="D295" s="13" t="s">
        <v>158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45836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407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408</v>
      </c>
      <c r="AG295" s="1" t="s">
        <v>123</v>
      </c>
      <c r="AH295" s="1" t="s">
        <v>72</v>
      </c>
      <c r="AI295" s="1">
        <v>3</v>
      </c>
      <c r="AJ295" s="3">
        <v>45836</v>
      </c>
      <c r="AK295" s="3">
        <v>0</v>
      </c>
      <c r="AL295" s="3">
        <v>45826</v>
      </c>
      <c r="AM295" s="3">
        <v>45833</v>
      </c>
      <c r="AN295" s="3">
        <v>45834</v>
      </c>
      <c r="AO295" s="3">
        <v>45834</v>
      </c>
      <c r="AP295" s="3">
        <v>45831</v>
      </c>
      <c r="AQ295" s="3">
        <v>45835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242</v>
      </c>
      <c r="C296" s="9" t="s">
        <v>94</v>
      </c>
      <c r="D296" s="13" t="s">
        <v>158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100</v>
      </c>
      <c r="T296" s="12">
        <v>45838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407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408</v>
      </c>
      <c r="AG296" s="1" t="s">
        <v>123</v>
      </c>
      <c r="AH296" s="1" t="s">
        <v>72</v>
      </c>
      <c r="AI296" s="1">
        <v>3</v>
      </c>
      <c r="AJ296" s="3">
        <v>45838</v>
      </c>
      <c r="AK296" s="3">
        <v>0</v>
      </c>
      <c r="AL296" s="3">
        <v>45828</v>
      </c>
      <c r="AM296" s="3">
        <v>45835</v>
      </c>
      <c r="AN296" s="3">
        <v>45836</v>
      </c>
      <c r="AO296" s="3">
        <v>45836</v>
      </c>
      <c r="AP296" s="3">
        <v>45833</v>
      </c>
      <c r="AQ296" s="3">
        <v>45837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242</v>
      </c>
      <c r="C297" s="9" t="s">
        <v>94</v>
      </c>
      <c r="D297" s="13" t="s">
        <v>110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0</v>
      </c>
      <c r="Q297" s="10">
        <v>0</v>
      </c>
      <c r="R297" s="10">
        <v>0</v>
      </c>
      <c r="S297" s="9" t="s">
        <v>100</v>
      </c>
      <c r="T297" s="12">
        <v>45842</v>
      </c>
      <c r="U297" s="11">
        <v>12000</v>
      </c>
      <c r="V297" s="10">
        <v>12000</v>
      </c>
      <c r="W297" s="10">
        <v>0</v>
      </c>
      <c r="X297" s="10">
        <v>12600</v>
      </c>
      <c r="Y297" s="10">
        <v>0</v>
      </c>
      <c r="Z297" s="9" t="s">
        <v>407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123</v>
      </c>
      <c r="AH297" s="1" t="s">
        <v>72</v>
      </c>
      <c r="AI297" s="1">
        <v>3</v>
      </c>
      <c r="AJ297" s="3">
        <v>45842</v>
      </c>
      <c r="AK297" s="3">
        <v>0</v>
      </c>
      <c r="AL297" s="3">
        <v>45832</v>
      </c>
      <c r="AM297" s="3">
        <v>45839</v>
      </c>
      <c r="AN297" s="3">
        <v>45840</v>
      </c>
      <c r="AO297" s="3">
        <v>45840</v>
      </c>
      <c r="AP297" s="3">
        <v>45837</v>
      </c>
      <c r="AQ297" s="3">
        <v>45841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8.5" customHeight="1" x14ac:dyDescent="0.45">
      <c r="A298" s="3">
        <v>45601</v>
      </c>
      <c r="B298" s="14" t="s">
        <v>242</v>
      </c>
      <c r="C298" s="9" t="s">
        <v>94</v>
      </c>
      <c r="D298" s="13" t="s">
        <v>110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1328.6769813503997</v>
      </c>
      <c r="Q298" s="10">
        <v>0</v>
      </c>
      <c r="R298" s="10">
        <v>1328.6769813503997</v>
      </c>
      <c r="S298" s="9" t="s">
        <v>100</v>
      </c>
      <c r="T298" s="12">
        <v>45852</v>
      </c>
      <c r="U298" s="11">
        <v>40800</v>
      </c>
      <c r="V298" s="10">
        <v>0</v>
      </c>
      <c r="W298" s="10">
        <v>40800</v>
      </c>
      <c r="X298" s="10">
        <v>0</v>
      </c>
      <c r="Y298" s="10">
        <v>42840</v>
      </c>
      <c r="Z298" s="9" t="s">
        <v>407</v>
      </c>
      <c r="AA298" s="8">
        <v>43888.152000000002</v>
      </c>
      <c r="AB298" s="8">
        <v>0</v>
      </c>
      <c r="AC298" s="8">
        <v>43888.152000000002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45852</v>
      </c>
      <c r="AK298" s="3">
        <v>0</v>
      </c>
      <c r="AL298" s="3">
        <v>45842</v>
      </c>
      <c r="AM298" s="3">
        <v>45849</v>
      </c>
      <c r="AN298" s="3">
        <v>45850</v>
      </c>
      <c r="AO298" s="3">
        <v>45850</v>
      </c>
      <c r="AP298" s="3">
        <v>45847</v>
      </c>
      <c r="AQ298" s="3">
        <v>45851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120</v>
      </c>
      <c r="BD298" s="56">
        <v>5622.230756193333</v>
      </c>
    </row>
    <row r="299" spans="1:56" ht="28.5" customHeight="1" x14ac:dyDescent="0.45">
      <c r="A299" s="3">
        <v>45601</v>
      </c>
      <c r="B299" s="14" t="s">
        <v>242</v>
      </c>
      <c r="C299" s="9" t="s">
        <v>94</v>
      </c>
      <c r="D299" s="13" t="s">
        <v>110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45859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407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>
        <v>0</v>
      </c>
      <c r="AG299" s="1" t="s">
        <v>122</v>
      </c>
      <c r="AH299" s="1" t="s">
        <v>72</v>
      </c>
      <c r="AI299" s="1">
        <v>3</v>
      </c>
      <c r="AJ299" s="3">
        <v>45859</v>
      </c>
      <c r="AK299" s="3">
        <v>0</v>
      </c>
      <c r="AL299" s="3">
        <v>45849</v>
      </c>
      <c r="AM299" s="3">
        <v>45856</v>
      </c>
      <c r="AN299" s="3">
        <v>45857</v>
      </c>
      <c r="AO299" s="3">
        <v>45857</v>
      </c>
      <c r="AP299" s="3">
        <v>45854</v>
      </c>
      <c r="AQ299" s="3">
        <v>45858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242</v>
      </c>
      <c r="C300" s="9" t="s">
        <v>94</v>
      </c>
      <c r="D300" s="13" t="s">
        <v>110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1693.4118389759997</v>
      </c>
      <c r="Q300" s="10">
        <v>0</v>
      </c>
      <c r="R300" s="10">
        <v>1693.4118389759997</v>
      </c>
      <c r="S300" s="9" t="s">
        <v>100</v>
      </c>
      <c r="T300" s="12">
        <v>45867</v>
      </c>
      <c r="U300" s="11">
        <v>52000</v>
      </c>
      <c r="V300" s="10">
        <v>0</v>
      </c>
      <c r="W300" s="10">
        <v>52000</v>
      </c>
      <c r="X300" s="10">
        <v>0</v>
      </c>
      <c r="Y300" s="10">
        <v>54600</v>
      </c>
      <c r="Z300" s="9" t="s">
        <v>407</v>
      </c>
      <c r="AA300" s="8">
        <v>55935.880000000005</v>
      </c>
      <c r="AB300" s="8">
        <v>0</v>
      </c>
      <c r="AC300" s="8">
        <v>55935.880000000005</v>
      </c>
      <c r="AD300" s="8">
        <v>0</v>
      </c>
      <c r="AE300" s="8">
        <v>0</v>
      </c>
      <c r="AF300" s="8">
        <v>0</v>
      </c>
      <c r="AG300" s="1" t="s">
        <v>122</v>
      </c>
      <c r="AH300" s="1" t="s">
        <v>72</v>
      </c>
      <c r="AI300" s="1">
        <v>3</v>
      </c>
      <c r="AJ300" s="3">
        <v>45867</v>
      </c>
      <c r="AK300" s="3">
        <v>0</v>
      </c>
      <c r="AL300" s="3">
        <v>45857</v>
      </c>
      <c r="AM300" s="3">
        <v>45864</v>
      </c>
      <c r="AN300" s="3">
        <v>45865</v>
      </c>
      <c r="AO300" s="3">
        <v>45865</v>
      </c>
      <c r="AP300" s="3">
        <v>45862</v>
      </c>
      <c r="AQ300" s="3">
        <v>45866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7165.588218677779</v>
      </c>
    </row>
    <row r="301" spans="1:56" ht="28.5" customHeight="1" x14ac:dyDescent="0.45">
      <c r="A301" s="3">
        <v>45601</v>
      </c>
      <c r="B301" s="14" t="s">
        <v>242</v>
      </c>
      <c r="C301" s="9" t="s">
        <v>94</v>
      </c>
      <c r="D301" s="13" t="s">
        <v>158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5414.9448800240634</v>
      </c>
      <c r="Q301" s="10">
        <v>0</v>
      </c>
      <c r="R301" s="10">
        <v>5414.9448800240634</v>
      </c>
      <c r="S301" s="9" t="s">
        <v>100</v>
      </c>
      <c r="T301" s="12" t="s">
        <v>63</v>
      </c>
      <c r="U301" s="11">
        <v>166278</v>
      </c>
      <c r="V301" s="10">
        <v>0</v>
      </c>
      <c r="W301" s="10">
        <v>166278</v>
      </c>
      <c r="X301" s="10">
        <v>0</v>
      </c>
      <c r="Y301" s="10">
        <v>174591.9</v>
      </c>
      <c r="Z301" s="9" t="s">
        <v>407</v>
      </c>
      <c r="AA301" s="8">
        <v>178863.58182000002</v>
      </c>
      <c r="AB301" s="8">
        <v>0</v>
      </c>
      <c r="AC301" s="8">
        <v>178863.58182000002</v>
      </c>
      <c r="AD301" s="8">
        <v>0</v>
      </c>
      <c r="AE301" s="8">
        <v>0</v>
      </c>
      <c r="AF301" s="8" t="s">
        <v>408</v>
      </c>
      <c r="AG301" s="1" t="s">
        <v>122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22913.070727409686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37</v>
      </c>
      <c r="G302" s="9">
        <v>0</v>
      </c>
      <c r="H302" s="9">
        <v>0</v>
      </c>
      <c r="I302" s="9">
        <v>128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101</v>
      </c>
      <c r="AA302" s="8">
        <v>1025216.4738200002</v>
      </c>
      <c r="AB302" s="8">
        <v>0</v>
      </c>
      <c r="AC302" s="8">
        <v>1025216.4738200002</v>
      </c>
      <c r="AD302" s="8">
        <v>0</v>
      </c>
      <c r="AE302" s="8">
        <v>0</v>
      </c>
      <c r="AF302" s="8" t="s">
        <v>58</v>
      </c>
      <c r="AG302" s="1" t="s">
        <v>122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121</v>
      </c>
      <c r="BD302" s="56">
        <v>0</v>
      </c>
    </row>
    <row r="303" spans="1:56" ht="28.5" customHeight="1" x14ac:dyDescent="0.45">
      <c r="A303" s="3">
        <v>45719</v>
      </c>
      <c r="B303" s="14" t="s">
        <v>504</v>
      </c>
      <c r="C303" s="9" t="s">
        <v>487</v>
      </c>
      <c r="D303" s="13" t="s">
        <v>488</v>
      </c>
      <c r="E303" s="9">
        <v>26</v>
      </c>
      <c r="F303" s="9">
        <v>40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>
        <v>27</v>
      </c>
      <c r="N303" s="9">
        <v>43</v>
      </c>
      <c r="O303" s="9">
        <v>40</v>
      </c>
      <c r="P303" s="10">
        <v>0</v>
      </c>
      <c r="Q303" s="10">
        <v>0</v>
      </c>
      <c r="R303" s="10">
        <v>0</v>
      </c>
      <c r="S303" s="9" t="s">
        <v>71</v>
      </c>
      <c r="T303" s="12">
        <v>45731</v>
      </c>
      <c r="U303" s="11">
        <v>5000</v>
      </c>
      <c r="V303" s="10">
        <v>5220</v>
      </c>
      <c r="W303" s="10">
        <v>0</v>
      </c>
      <c r="X303" s="10">
        <v>5620</v>
      </c>
      <c r="Y303" s="10">
        <v>0</v>
      </c>
      <c r="Z303" s="9" t="s">
        <v>85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125</v>
      </c>
      <c r="AH303" s="1" t="s">
        <v>72</v>
      </c>
      <c r="AI303" s="1">
        <v>3</v>
      </c>
      <c r="AJ303" s="3">
        <v>45731</v>
      </c>
      <c r="AK303" s="3">
        <v>0</v>
      </c>
      <c r="AL303" s="3">
        <v>45721</v>
      </c>
      <c r="AM303" s="3">
        <v>45728</v>
      </c>
      <c r="AN303" s="3">
        <v>45729</v>
      </c>
      <c r="AO303" s="3">
        <v>45729</v>
      </c>
      <c r="AP303" s="3">
        <v>45726</v>
      </c>
      <c r="AQ303" s="3">
        <v>45730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0</v>
      </c>
    </row>
    <row r="304" spans="1:56" ht="28.5" customHeight="1" x14ac:dyDescent="0.45">
      <c r="A304" s="3">
        <v>45723</v>
      </c>
      <c r="B304" s="14" t="s">
        <v>546</v>
      </c>
      <c r="C304" s="9" t="s">
        <v>207</v>
      </c>
      <c r="D304" s="13" t="s">
        <v>533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114.57174504959998</v>
      </c>
      <c r="Q304" s="10">
        <v>0</v>
      </c>
      <c r="R304" s="10">
        <v>114.57174504959998</v>
      </c>
      <c r="S304" s="9" t="s">
        <v>220</v>
      </c>
      <c r="T304" s="12">
        <v>45737</v>
      </c>
      <c r="U304" s="11">
        <v>4000</v>
      </c>
      <c r="V304" s="10">
        <v>0</v>
      </c>
      <c r="W304" s="10">
        <v>4000</v>
      </c>
      <c r="X304" s="10">
        <v>4200</v>
      </c>
      <c r="Y304" s="10">
        <v>0</v>
      </c>
      <c r="Z304" s="9" t="s">
        <v>85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125</v>
      </c>
      <c r="AH304" s="1" t="s">
        <v>72</v>
      </c>
      <c r="AI304" s="1">
        <v>3</v>
      </c>
      <c r="AJ304" s="3">
        <v>45737</v>
      </c>
      <c r="AK304" s="3">
        <v>0</v>
      </c>
      <c r="AL304" s="3">
        <v>45727</v>
      </c>
      <c r="AM304" s="3">
        <v>45734</v>
      </c>
      <c r="AN304" s="3">
        <v>45735</v>
      </c>
      <c r="AO304" s="3">
        <v>45735</v>
      </c>
      <c r="AP304" s="3">
        <v>45732</v>
      </c>
      <c r="AQ304" s="3">
        <v>45736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0</v>
      </c>
    </row>
    <row r="305" spans="1:56" ht="28.5" customHeight="1" x14ac:dyDescent="0.45">
      <c r="A305" s="3">
        <v>45723</v>
      </c>
      <c r="B305" s="14" t="s">
        <v>546</v>
      </c>
      <c r="C305" s="9" t="s">
        <v>207</v>
      </c>
      <c r="D305" s="13" t="s">
        <v>534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114.57174504959998</v>
      </c>
      <c r="Q305" s="10">
        <v>0</v>
      </c>
      <c r="R305" s="10">
        <v>114.57174504959998</v>
      </c>
      <c r="S305" s="9" t="s">
        <v>220</v>
      </c>
      <c r="T305" s="12">
        <v>45737</v>
      </c>
      <c r="U305" s="11">
        <v>4000</v>
      </c>
      <c r="V305" s="10">
        <v>0</v>
      </c>
      <c r="W305" s="10">
        <v>4000</v>
      </c>
      <c r="X305" s="10">
        <v>4320</v>
      </c>
      <c r="Y305" s="10">
        <v>0</v>
      </c>
      <c r="Z305" s="9" t="s">
        <v>85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125</v>
      </c>
      <c r="AH305" s="1" t="s">
        <v>72</v>
      </c>
      <c r="AI305" s="1">
        <v>3</v>
      </c>
      <c r="AJ305" s="3">
        <v>45737</v>
      </c>
      <c r="AK305" s="3">
        <v>0</v>
      </c>
      <c r="AL305" s="3">
        <v>45727</v>
      </c>
      <c r="AM305" s="3">
        <v>45734</v>
      </c>
      <c r="AN305" s="3">
        <v>45735</v>
      </c>
      <c r="AO305" s="3">
        <v>45735</v>
      </c>
      <c r="AP305" s="3">
        <v>45732</v>
      </c>
      <c r="AQ305" s="3">
        <v>45736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45">
      <c r="A306" s="3">
        <v>45717</v>
      </c>
      <c r="B306" s="14" t="s">
        <v>489</v>
      </c>
      <c r="C306" s="9" t="s">
        <v>150</v>
      </c>
      <c r="D306" s="13" t="s">
        <v>59</v>
      </c>
      <c r="E306" s="9">
        <v>26</v>
      </c>
      <c r="F306" s="9">
        <v>39</v>
      </c>
      <c r="G306" s="9" t="s">
        <v>60</v>
      </c>
      <c r="H306" s="9">
        <v>0</v>
      </c>
      <c r="I306" s="9">
        <v>93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133</v>
      </c>
      <c r="T306" s="12">
        <v>45741</v>
      </c>
      <c r="U306" s="11">
        <v>5000</v>
      </c>
      <c r="V306" s="10">
        <v>5000</v>
      </c>
      <c r="W306" s="10">
        <v>0</v>
      </c>
      <c r="X306" s="10">
        <v>0</v>
      </c>
      <c r="Y306" s="10">
        <v>0</v>
      </c>
      <c r="Z306" s="9" t="s">
        <v>85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61</v>
      </c>
      <c r="AH306" s="1" t="s">
        <v>77</v>
      </c>
      <c r="AI306" s="1">
        <v>1</v>
      </c>
      <c r="AJ306" s="3">
        <v>45741</v>
      </c>
      <c r="AK306" s="3">
        <v>0</v>
      </c>
      <c r="AL306" s="3">
        <v>0</v>
      </c>
      <c r="AM306" s="3">
        <v>0</v>
      </c>
      <c r="AN306" s="3">
        <v>0</v>
      </c>
      <c r="AO306" s="3">
        <v>45740</v>
      </c>
      <c r="AP306" s="3">
        <v>45736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 t="s">
        <v>146</v>
      </c>
      <c r="B307" s="14" t="s">
        <v>146</v>
      </c>
      <c r="C307" s="9" t="s">
        <v>150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133</v>
      </c>
      <c r="T307" s="12">
        <v>45777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122</v>
      </c>
      <c r="AH307" s="1" t="s">
        <v>77</v>
      </c>
      <c r="AI307" s="1">
        <v>1</v>
      </c>
      <c r="AJ307" s="3">
        <v>45777</v>
      </c>
      <c r="AK307" s="3">
        <v>0</v>
      </c>
      <c r="AL307" s="3">
        <v>0</v>
      </c>
      <c r="AM307" s="3">
        <v>0</v>
      </c>
      <c r="AN307" s="3">
        <v>0</v>
      </c>
      <c r="AO307" s="3">
        <v>45776</v>
      </c>
      <c r="AP307" s="3">
        <v>45772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913.67990999999995</v>
      </c>
    </row>
    <row r="308" spans="1:56" ht="28.5" customHeight="1" x14ac:dyDescent="0.45">
      <c r="A308" s="3" t="s">
        <v>146</v>
      </c>
      <c r="B308" s="14" t="s">
        <v>146</v>
      </c>
      <c r="C308" s="9" t="s">
        <v>153</v>
      </c>
      <c r="D308" s="13" t="s">
        <v>59</v>
      </c>
      <c r="E308" s="9">
        <v>26</v>
      </c>
      <c r="F308" s="9">
        <v>42</v>
      </c>
      <c r="G308" s="9" t="s">
        <v>60</v>
      </c>
      <c r="H308" s="9">
        <v>0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 t="s">
        <v>63</v>
      </c>
      <c r="U308" s="11">
        <v>40000</v>
      </c>
      <c r="V308" s="10">
        <v>0</v>
      </c>
      <c r="W308" s="10">
        <v>40000</v>
      </c>
      <c r="X308" s="10">
        <v>0</v>
      </c>
      <c r="Y308" s="10">
        <v>0</v>
      </c>
      <c r="Z308" s="9" t="s">
        <v>85</v>
      </c>
      <c r="AA308" s="8">
        <v>48615.600000000006</v>
      </c>
      <c r="AB308" s="8">
        <v>0</v>
      </c>
      <c r="AC308" s="8">
        <v>48615.600000000006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3925.4396133333335</v>
      </c>
    </row>
    <row r="309" spans="1:56" ht="28.5" customHeight="1" x14ac:dyDescent="0.45">
      <c r="A309" s="3" t="s">
        <v>146</v>
      </c>
      <c r="B309" s="14" t="s">
        <v>146</v>
      </c>
      <c r="C309" s="9" t="s">
        <v>207</v>
      </c>
      <c r="D309" s="13" t="s">
        <v>61</v>
      </c>
      <c r="E309" s="9">
        <v>26</v>
      </c>
      <c r="F309" s="9">
        <v>41</v>
      </c>
      <c r="G309" s="9" t="s">
        <v>60</v>
      </c>
      <c r="H309" s="9">
        <v>0</v>
      </c>
      <c r="I309" s="9">
        <v>97</v>
      </c>
      <c r="J309" s="9" t="s">
        <v>57</v>
      </c>
      <c r="K309" s="9">
        <v>5</v>
      </c>
      <c r="L309" s="9" t="s">
        <v>92</v>
      </c>
      <c r="M309" s="10">
        <v>27</v>
      </c>
      <c r="N309" s="9">
        <v>43</v>
      </c>
      <c r="O309" s="9">
        <v>40</v>
      </c>
      <c r="P309" s="10">
        <v>286.42936262399996</v>
      </c>
      <c r="Q309" s="10">
        <v>0</v>
      </c>
      <c r="R309" s="10">
        <v>286.42936262399996</v>
      </c>
      <c r="S309" s="9" t="s">
        <v>220</v>
      </c>
      <c r="T309" s="12" t="s">
        <v>63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85</v>
      </c>
      <c r="AA309" s="8">
        <v>11874.499999999998</v>
      </c>
      <c r="AB309" s="8">
        <v>0</v>
      </c>
      <c r="AC309" s="8">
        <v>11874.499999999998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958.79990555555537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71805.8</v>
      </c>
      <c r="AB310" s="8">
        <v>0</v>
      </c>
      <c r="AC310" s="8">
        <v>71805.8</v>
      </c>
      <c r="AD310" s="8">
        <v>0</v>
      </c>
      <c r="AE310" s="8">
        <v>0</v>
      </c>
      <c r="AF310" s="8" t="s">
        <v>58</v>
      </c>
      <c r="AG310" s="1" t="s">
        <v>122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45">
      <c r="A311" s="3">
        <v>45730</v>
      </c>
      <c r="B311" s="14" t="s">
        <v>138</v>
      </c>
      <c r="C311" s="9" t="s">
        <v>229</v>
      </c>
      <c r="D311" s="13" t="s">
        <v>569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214</v>
      </c>
      <c r="T311" s="12">
        <v>45737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166</v>
      </c>
      <c r="AA311" s="8">
        <v>12433.3</v>
      </c>
      <c r="AB311" s="8">
        <v>12433.3</v>
      </c>
      <c r="AC311" s="8">
        <v>0</v>
      </c>
      <c r="AD311" s="8">
        <v>12433.3</v>
      </c>
      <c r="AE311" s="8">
        <v>0</v>
      </c>
      <c r="AF311" s="8">
        <v>0</v>
      </c>
      <c r="AG311" s="1" t="s">
        <v>122</v>
      </c>
      <c r="AH311" s="1" t="s">
        <v>68</v>
      </c>
      <c r="AI311" s="1">
        <v>4</v>
      </c>
      <c r="AJ311" s="3">
        <v>45737</v>
      </c>
      <c r="AK311" s="3">
        <v>45733</v>
      </c>
      <c r="AL311" s="3">
        <v>45727</v>
      </c>
      <c r="AM311" s="3">
        <v>45734</v>
      </c>
      <c r="AN311" s="3">
        <v>45735</v>
      </c>
      <c r="AO311" s="3">
        <v>45735</v>
      </c>
      <c r="AP311" s="3">
        <v>45732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0</v>
      </c>
    </row>
    <row r="312" spans="1:56" ht="28.5" customHeight="1" x14ac:dyDescent="0.45">
      <c r="A312" s="3" t="s">
        <v>146</v>
      </c>
      <c r="B312" s="14" t="s">
        <v>146</v>
      </c>
      <c r="C312" s="9" t="s">
        <v>229</v>
      </c>
      <c r="D312" s="13" t="s">
        <v>569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140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214</v>
      </c>
      <c r="T312" s="12">
        <v>45750</v>
      </c>
      <c r="U312" s="11">
        <v>25000</v>
      </c>
      <c r="V312" s="10">
        <v>0</v>
      </c>
      <c r="W312" s="10">
        <v>25000</v>
      </c>
      <c r="X312" s="10">
        <v>0</v>
      </c>
      <c r="Y312" s="10">
        <v>26250</v>
      </c>
      <c r="Z312" s="9" t="s">
        <v>166</v>
      </c>
      <c r="AA312" s="8">
        <v>31083.25</v>
      </c>
      <c r="AB312" s="8">
        <v>1900</v>
      </c>
      <c r="AC312" s="8">
        <v>29183.25</v>
      </c>
      <c r="AD312" s="8">
        <v>0</v>
      </c>
      <c r="AE312" s="8">
        <v>31083.25</v>
      </c>
      <c r="AF312" s="8"/>
      <c r="AG312" s="1" t="s">
        <v>122</v>
      </c>
      <c r="AH312" s="1" t="s">
        <v>68</v>
      </c>
      <c r="AI312" s="1">
        <v>4</v>
      </c>
      <c r="AJ312" s="3">
        <v>45750</v>
      </c>
      <c r="AK312" s="3">
        <v>45746</v>
      </c>
      <c r="AL312" s="3">
        <v>45740</v>
      </c>
      <c r="AM312" s="3">
        <v>45747</v>
      </c>
      <c r="AN312" s="3">
        <v>45748</v>
      </c>
      <c r="AO312" s="3">
        <v>45748</v>
      </c>
      <c r="AP312" s="3">
        <v>45745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1504.8899522222218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100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166</v>
      </c>
      <c r="AA313" s="8">
        <f>SUM(AA311:AA312)</f>
        <v>43516.55</v>
      </c>
      <c r="AB313" s="8">
        <f t="shared" ref="AB313:AE313" si="0">SUM(AB311:AB312)</f>
        <v>14333.3</v>
      </c>
      <c r="AC313" s="8">
        <f t="shared" si="0"/>
        <v>29183.25</v>
      </c>
      <c r="AD313" s="8">
        <f t="shared" si="0"/>
        <v>12433.3</v>
      </c>
      <c r="AE313" s="8">
        <f t="shared" si="0"/>
        <v>31083.25</v>
      </c>
      <c r="AF313" s="8" t="s">
        <v>58</v>
      </c>
      <c r="AG313" s="1" t="s">
        <v>125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257</v>
      </c>
      <c r="AA314" s="8">
        <v>12433.3</v>
      </c>
      <c r="AB314" s="8">
        <v>8278</v>
      </c>
      <c r="AC314" s="8">
        <v>4155.2999999999993</v>
      </c>
      <c r="AD314" s="8">
        <v>0</v>
      </c>
      <c r="AE314" s="8">
        <v>0</v>
      </c>
      <c r="AF314" s="8">
        <v>0</v>
      </c>
      <c r="AG314" s="1" t="s">
        <v>123</v>
      </c>
      <c r="AH314" s="1" t="s">
        <v>77</v>
      </c>
      <c r="AI314" s="1">
        <v>1</v>
      </c>
      <c r="AJ314" s="3">
        <v>45777</v>
      </c>
      <c r="AK314" s="3">
        <v>0</v>
      </c>
      <c r="AL314" s="3">
        <v>0</v>
      </c>
      <c r="AM314" s="3">
        <v>0</v>
      </c>
      <c r="AN314" s="3">
        <v>0</v>
      </c>
      <c r="AO314" s="3">
        <v>45776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412.94448</v>
      </c>
    </row>
    <row r="315" spans="1:56" ht="28.5" customHeight="1" x14ac:dyDescent="0.45">
      <c r="A315" s="3" t="s">
        <v>146</v>
      </c>
      <c r="B315" s="14" t="s">
        <v>146</v>
      </c>
      <c r="C315" s="9" t="s">
        <v>113</v>
      </c>
      <c r="D315" s="13" t="s">
        <v>59</v>
      </c>
      <c r="E315" s="9">
        <v>26</v>
      </c>
      <c r="F315" s="9">
        <v>43</v>
      </c>
      <c r="G315" s="9" t="s">
        <v>60</v>
      </c>
      <c r="H315" s="9">
        <v>0</v>
      </c>
      <c r="I315" s="9">
        <v>116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 t="s">
        <v>63</v>
      </c>
      <c r="U315" s="11">
        <v>20000</v>
      </c>
      <c r="V315" s="10">
        <v>0</v>
      </c>
      <c r="W315" s="10">
        <v>20000</v>
      </c>
      <c r="X315" s="10">
        <v>0</v>
      </c>
      <c r="Y315" s="10">
        <v>0</v>
      </c>
      <c r="Z315" s="9" t="s">
        <v>257</v>
      </c>
      <c r="AA315" s="8">
        <v>24866.6</v>
      </c>
      <c r="AB315" s="8">
        <v>0</v>
      </c>
      <c r="AC315" s="8">
        <v>24866.6</v>
      </c>
      <c r="AD315" s="8">
        <v>0</v>
      </c>
      <c r="AE315" s="8">
        <v>0</v>
      </c>
      <c r="AF315" s="8">
        <v>0</v>
      </c>
      <c r="AG315" s="1" t="s">
        <v>123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2471.1874488888889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26</v>
      </c>
      <c r="F316" s="9">
        <v>43</v>
      </c>
      <c r="G316" s="9">
        <v>0</v>
      </c>
      <c r="H316" s="9">
        <v>0</v>
      </c>
      <c r="I316" s="9">
        <v>116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257</v>
      </c>
      <c r="AA316" s="8">
        <v>37299.899999999994</v>
      </c>
      <c r="AB316" s="8">
        <v>8278</v>
      </c>
      <c r="AC316" s="8">
        <v>29021.899999999998</v>
      </c>
      <c r="AD316" s="8">
        <v>0</v>
      </c>
      <c r="AE316" s="8">
        <v>0</v>
      </c>
      <c r="AF316" s="8" t="s">
        <v>58</v>
      </c>
      <c r="AG316" s="1" t="s">
        <v>123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258</v>
      </c>
      <c r="BD316" s="56">
        <v>0</v>
      </c>
    </row>
    <row r="317" spans="1:56" ht="28.5" customHeight="1" x14ac:dyDescent="0.45">
      <c r="A317" s="3">
        <v>45723</v>
      </c>
      <c r="B317" s="14" t="s">
        <v>547</v>
      </c>
      <c r="C317" s="9" t="s">
        <v>113</v>
      </c>
      <c r="D317" s="13" t="s">
        <v>160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45733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89</v>
      </c>
      <c r="AA317" s="8">
        <v>37299.899999999994</v>
      </c>
      <c r="AB317" s="8">
        <v>22725</v>
      </c>
      <c r="AC317" s="8">
        <v>14574.899999999994</v>
      </c>
      <c r="AD317" s="8">
        <v>3225</v>
      </c>
      <c r="AE317" s="8">
        <v>34074.899999999994</v>
      </c>
      <c r="AF317" s="8" t="s">
        <v>320</v>
      </c>
      <c r="AG317" s="1" t="s">
        <v>123</v>
      </c>
      <c r="AH317" s="1" t="s">
        <v>68</v>
      </c>
      <c r="AI317" s="1">
        <v>4</v>
      </c>
      <c r="AJ317" s="3">
        <v>45733</v>
      </c>
      <c r="AK317" s="3">
        <v>45729</v>
      </c>
      <c r="AL317" s="3">
        <v>45723</v>
      </c>
      <c r="AM317" s="3">
        <v>45730</v>
      </c>
      <c r="AN317" s="3">
        <v>45731</v>
      </c>
      <c r="AO317" s="3">
        <v>45731</v>
      </c>
      <c r="AP317" s="3">
        <v>45728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1503.1580199999996</v>
      </c>
    </row>
    <row r="318" spans="1:56" ht="28.5" customHeight="1" x14ac:dyDescent="0.45">
      <c r="A318" s="3">
        <v>45723</v>
      </c>
      <c r="B318" s="14" t="s">
        <v>548</v>
      </c>
      <c r="C318" s="9" t="s">
        <v>113</v>
      </c>
      <c r="D318" s="13" t="s">
        <v>160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45741</v>
      </c>
      <c r="U318" s="11">
        <v>30000</v>
      </c>
      <c r="V318" s="10">
        <v>0</v>
      </c>
      <c r="W318" s="10">
        <v>30000</v>
      </c>
      <c r="X318" s="10">
        <v>0</v>
      </c>
      <c r="Y318" s="10">
        <v>31500</v>
      </c>
      <c r="Z318" s="9" t="s">
        <v>89</v>
      </c>
      <c r="AA318" s="8">
        <v>37299.899999999994</v>
      </c>
      <c r="AB318" s="8">
        <v>0</v>
      </c>
      <c r="AC318" s="8">
        <v>37299.899999999994</v>
      </c>
      <c r="AD318" s="8">
        <v>0</v>
      </c>
      <c r="AE318" s="8">
        <v>37299.899999999994</v>
      </c>
      <c r="AF318" s="8" t="s">
        <v>320</v>
      </c>
      <c r="AG318" s="1" t="s">
        <v>125</v>
      </c>
      <c r="AH318" s="1" t="s">
        <v>68</v>
      </c>
      <c r="AI318" s="1">
        <v>4</v>
      </c>
      <c r="AJ318" s="3">
        <v>45741</v>
      </c>
      <c r="AK318" s="3">
        <v>45737</v>
      </c>
      <c r="AL318" s="3">
        <v>45731</v>
      </c>
      <c r="AM318" s="3">
        <v>45738</v>
      </c>
      <c r="AN318" s="3">
        <v>45739</v>
      </c>
      <c r="AO318" s="3">
        <v>45739</v>
      </c>
      <c r="AP318" s="3">
        <v>45736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3846.8630200000002</v>
      </c>
    </row>
    <row r="319" spans="1:56" ht="28.5" customHeight="1" x14ac:dyDescent="0.45">
      <c r="A319" s="3">
        <v>45731</v>
      </c>
      <c r="B319" s="14" t="s">
        <v>138</v>
      </c>
      <c r="C319" s="9" t="s">
        <v>113</v>
      </c>
      <c r="D319" s="13" t="s">
        <v>303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45743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 t="s">
        <v>320</v>
      </c>
      <c r="AG319" s="1" t="s">
        <v>123</v>
      </c>
      <c r="AH319" s="1" t="s">
        <v>68</v>
      </c>
      <c r="AI319" s="1">
        <v>4</v>
      </c>
      <c r="AJ319" s="3">
        <v>45743</v>
      </c>
      <c r="AK319" s="3">
        <v>45739</v>
      </c>
      <c r="AL319" s="3">
        <v>45733</v>
      </c>
      <c r="AM319" s="3">
        <v>45740</v>
      </c>
      <c r="AN319" s="3">
        <v>45741</v>
      </c>
      <c r="AO319" s="3">
        <v>45741</v>
      </c>
      <c r="AP319" s="3">
        <v>45738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1282.2876733333333</v>
      </c>
    </row>
    <row r="320" spans="1:56" ht="28.5" customHeight="1" x14ac:dyDescent="0.45">
      <c r="A320" s="3">
        <v>45723</v>
      </c>
      <c r="B320" s="14" t="s">
        <v>549</v>
      </c>
      <c r="C320" s="9" t="s">
        <v>113</v>
      </c>
      <c r="D320" s="13" t="s">
        <v>160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45744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320</v>
      </c>
      <c r="AG320" s="1" t="s">
        <v>123</v>
      </c>
      <c r="AH320" s="1" t="s">
        <v>68</v>
      </c>
      <c r="AI320" s="1">
        <v>4</v>
      </c>
      <c r="AJ320" s="3">
        <v>45744</v>
      </c>
      <c r="AK320" s="3">
        <v>45740</v>
      </c>
      <c r="AL320" s="3">
        <v>45734</v>
      </c>
      <c r="AM320" s="3">
        <v>45741</v>
      </c>
      <c r="AN320" s="3">
        <v>45742</v>
      </c>
      <c r="AO320" s="3">
        <v>45742</v>
      </c>
      <c r="AP320" s="3">
        <v>45739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45731</v>
      </c>
      <c r="B321" s="14" t="s">
        <v>138</v>
      </c>
      <c r="C321" s="9" t="s">
        <v>113</v>
      </c>
      <c r="D321" s="13" t="s">
        <v>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45744</v>
      </c>
      <c r="U321" s="11">
        <v>30000</v>
      </c>
      <c r="V321" s="10">
        <v>0</v>
      </c>
      <c r="W321" s="10">
        <v>30000</v>
      </c>
      <c r="X321" s="10">
        <v>0</v>
      </c>
      <c r="Y321" s="10">
        <v>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302</v>
      </c>
      <c r="AG321" s="1" t="s">
        <v>61</v>
      </c>
      <c r="AH321" s="1" t="s">
        <v>164</v>
      </c>
      <c r="AI321" s="1">
        <v>2</v>
      </c>
      <c r="AJ321" s="3">
        <v>45744</v>
      </c>
      <c r="AK321" s="3">
        <v>45742</v>
      </c>
      <c r="AL321" s="3">
        <v>0</v>
      </c>
      <c r="AM321" s="3">
        <v>0</v>
      </c>
      <c r="AN321" s="3">
        <v>0</v>
      </c>
      <c r="AO321" s="3">
        <v>45743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492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>
        <v>45723</v>
      </c>
      <c r="B322" s="14" t="s">
        <v>550</v>
      </c>
      <c r="C322" s="9" t="s">
        <v>113</v>
      </c>
      <c r="D322" s="13" t="s">
        <v>160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45755</v>
      </c>
      <c r="U322" s="11">
        <v>30000</v>
      </c>
      <c r="V322" s="10">
        <v>0</v>
      </c>
      <c r="W322" s="10">
        <v>30000</v>
      </c>
      <c r="X322" s="10">
        <v>0</v>
      </c>
      <c r="Y322" s="10">
        <v>31500</v>
      </c>
      <c r="Z322" s="9" t="s">
        <v>89</v>
      </c>
      <c r="AA322" s="8">
        <v>37299.899999999994</v>
      </c>
      <c r="AB322" s="8">
        <v>0</v>
      </c>
      <c r="AC322" s="8">
        <v>37299.899999999994</v>
      </c>
      <c r="AD322" s="8">
        <v>0</v>
      </c>
      <c r="AE322" s="8">
        <v>37299.899999999994</v>
      </c>
      <c r="AF322" s="8" t="s">
        <v>320</v>
      </c>
      <c r="AG322" s="1" t="s">
        <v>122</v>
      </c>
      <c r="AH322" s="1" t="s">
        <v>68</v>
      </c>
      <c r="AI322" s="1">
        <v>4</v>
      </c>
      <c r="AJ322" s="3">
        <v>45755</v>
      </c>
      <c r="AK322" s="3">
        <v>45751</v>
      </c>
      <c r="AL322" s="3">
        <v>45745</v>
      </c>
      <c r="AM322" s="3">
        <v>45752</v>
      </c>
      <c r="AN322" s="3">
        <v>45753</v>
      </c>
      <c r="AO322" s="3">
        <v>45753</v>
      </c>
      <c r="AP322" s="3">
        <v>45750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3846.8630200000002</v>
      </c>
    </row>
    <row r="323" spans="1:56" ht="28.5" customHeight="1" x14ac:dyDescent="0.45">
      <c r="A323" s="3">
        <v>45723</v>
      </c>
      <c r="B323" s="14" t="s">
        <v>551</v>
      </c>
      <c r="C323" s="9" t="s">
        <v>113</v>
      </c>
      <c r="D323" s="13" t="s">
        <v>160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114</v>
      </c>
      <c r="T323" s="12">
        <v>45772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89</v>
      </c>
      <c r="AA323" s="8">
        <v>37299.899999999994</v>
      </c>
      <c r="AB323" s="8">
        <v>0</v>
      </c>
      <c r="AC323" s="8">
        <v>37299.899999999994</v>
      </c>
      <c r="AD323" s="8">
        <v>0</v>
      </c>
      <c r="AE323" s="8">
        <v>37299.899999999994</v>
      </c>
      <c r="AF323" s="8" t="s">
        <v>320</v>
      </c>
      <c r="AG323" s="1" t="s">
        <v>122</v>
      </c>
      <c r="AH323" s="1" t="s">
        <v>68</v>
      </c>
      <c r="AI323" s="1">
        <v>4</v>
      </c>
      <c r="AJ323" s="3">
        <v>45772</v>
      </c>
      <c r="AK323" s="3">
        <v>45768</v>
      </c>
      <c r="AL323" s="3">
        <v>45762</v>
      </c>
      <c r="AM323" s="3">
        <v>45769</v>
      </c>
      <c r="AN323" s="3">
        <v>45770</v>
      </c>
      <c r="AO323" s="3">
        <v>45770</v>
      </c>
      <c r="AP323" s="3">
        <v>45767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107</v>
      </c>
      <c r="BD323" s="56">
        <v>3846.8630200000002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61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20000</v>
      </c>
      <c r="V324" s="10">
        <v>0</v>
      </c>
      <c r="W324" s="10">
        <v>20000</v>
      </c>
      <c r="X324" s="10">
        <v>0</v>
      </c>
      <c r="Y324" s="10">
        <v>21000</v>
      </c>
      <c r="Z324" s="9" t="s">
        <v>89</v>
      </c>
      <c r="AA324" s="8">
        <v>24866.6</v>
      </c>
      <c r="AB324" s="8">
        <v>0</v>
      </c>
      <c r="AC324" s="8">
        <v>24866.6</v>
      </c>
      <c r="AD324" s="8">
        <v>0</v>
      </c>
      <c r="AE324" s="8">
        <v>24866.6</v>
      </c>
      <c r="AF324" s="8" t="s">
        <v>320</v>
      </c>
      <c r="AG324" s="1" t="s">
        <v>123</v>
      </c>
      <c r="AH324" s="1" t="s">
        <v>68</v>
      </c>
      <c r="AI324" s="1">
        <v>4</v>
      </c>
      <c r="AJ324" s="3">
        <v>45777</v>
      </c>
      <c r="AK324" s="3">
        <v>45773</v>
      </c>
      <c r="AL324" s="3">
        <v>45767</v>
      </c>
      <c r="AM324" s="3">
        <v>45774</v>
      </c>
      <c r="AN324" s="3">
        <v>45775</v>
      </c>
      <c r="AO324" s="3">
        <v>45775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2564.5753466666665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261099.29999999996</v>
      </c>
      <c r="AB325" s="8">
        <v>22725</v>
      </c>
      <c r="AC325" s="8">
        <v>238374.29999999996</v>
      </c>
      <c r="AD325" s="8">
        <v>3225</v>
      </c>
      <c r="AE325" s="8">
        <v>257874.29999999996</v>
      </c>
      <c r="AF325" s="8" t="s">
        <v>58</v>
      </c>
      <c r="AG325" s="1" t="s">
        <v>125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109</v>
      </c>
      <c r="BD325" s="56">
        <v>0</v>
      </c>
    </row>
    <row r="326" spans="1:56" ht="28.5" customHeight="1" x14ac:dyDescent="0.45">
      <c r="A326" s="3">
        <v>45719</v>
      </c>
      <c r="B326" s="14" t="s">
        <v>517</v>
      </c>
      <c r="C326" s="9" t="s">
        <v>167</v>
      </c>
      <c r="D326" s="13" t="s">
        <v>168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45750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59372.5</v>
      </c>
      <c r="AC326" s="8">
        <v>0</v>
      </c>
      <c r="AD326" s="8">
        <v>0</v>
      </c>
      <c r="AE326" s="8">
        <v>0</v>
      </c>
      <c r="AF326" s="8">
        <v>0</v>
      </c>
      <c r="AG326" s="1" t="s">
        <v>122</v>
      </c>
      <c r="AH326" s="1" t="s">
        <v>169</v>
      </c>
      <c r="AI326" s="1">
        <v>2</v>
      </c>
      <c r="AJ326" s="3">
        <v>45750</v>
      </c>
      <c r="AK326" s="3">
        <v>0</v>
      </c>
      <c r="AL326" s="3">
        <v>45741</v>
      </c>
      <c r="AM326" s="3">
        <v>45748</v>
      </c>
      <c r="AN326" s="3">
        <v>0</v>
      </c>
      <c r="AO326" s="3">
        <v>45749</v>
      </c>
      <c r="AP326" s="3">
        <v>45745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20000</v>
      </c>
      <c r="V327" s="10">
        <v>0</v>
      </c>
      <c r="W327" s="10">
        <v>20000</v>
      </c>
      <c r="X327" s="10">
        <v>0</v>
      </c>
      <c r="Y327" s="10">
        <v>0</v>
      </c>
      <c r="Z327" s="9" t="s">
        <v>137</v>
      </c>
      <c r="AA327" s="8">
        <v>27101.800000000003</v>
      </c>
      <c r="AB327" s="8">
        <v>9031</v>
      </c>
      <c r="AC327" s="8">
        <v>18070.800000000003</v>
      </c>
      <c r="AD327" s="8">
        <v>0</v>
      </c>
      <c r="AE327" s="8">
        <v>27101.800000000003</v>
      </c>
      <c r="AF327" s="8">
        <v>0</v>
      </c>
      <c r="AG327" s="1" t="s">
        <v>122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2030.9571333333336</v>
      </c>
    </row>
    <row r="328" spans="1:56" ht="28.5" customHeight="1" x14ac:dyDescent="0.45">
      <c r="A328" s="3" t="s">
        <v>146</v>
      </c>
      <c r="B328" s="14" t="s">
        <v>146</v>
      </c>
      <c r="C328" s="9" t="s">
        <v>167</v>
      </c>
      <c r="D328" s="13" t="s">
        <v>168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45777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137</v>
      </c>
      <c r="AA328" s="8">
        <v>59372.5</v>
      </c>
      <c r="AB328" s="8">
        <v>0</v>
      </c>
      <c r="AC328" s="8">
        <v>59372.5</v>
      </c>
      <c r="AD328" s="8">
        <v>0</v>
      </c>
      <c r="AE328" s="8">
        <v>0</v>
      </c>
      <c r="AF328" s="8">
        <v>0</v>
      </c>
      <c r="AG328" s="1">
        <v>0</v>
      </c>
      <c r="AH328" s="1" t="s">
        <v>169</v>
      </c>
      <c r="AI328" s="1">
        <v>2</v>
      </c>
      <c r="AJ328" s="3">
        <v>45777</v>
      </c>
      <c r="AK328" s="3">
        <v>0</v>
      </c>
      <c r="AL328" s="3">
        <v>45768</v>
      </c>
      <c r="AM328" s="3">
        <v>45775</v>
      </c>
      <c r="AN328" s="3">
        <v>0</v>
      </c>
      <c r="AO328" s="3">
        <v>45776</v>
      </c>
      <c r="AP328" s="3">
        <v>45772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6672.8093055555564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28</v>
      </c>
      <c r="F329" s="9">
        <v>43</v>
      </c>
      <c r="G329" s="9">
        <v>0</v>
      </c>
      <c r="H329" s="9">
        <v>0</v>
      </c>
      <c r="I329" s="9">
        <v>130</v>
      </c>
      <c r="J329" s="9" t="s">
        <v>57</v>
      </c>
      <c r="K329" s="9">
        <v>3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137</v>
      </c>
      <c r="AA329" s="8">
        <v>145846.79999999999</v>
      </c>
      <c r="AB329" s="8">
        <v>68403.5</v>
      </c>
      <c r="AC329" s="8">
        <v>77443.3</v>
      </c>
      <c r="AD329" s="8">
        <v>0</v>
      </c>
      <c r="AE329" s="8">
        <v>27101.800000000003</v>
      </c>
      <c r="AF329" s="8" t="s">
        <v>58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170</v>
      </c>
      <c r="BD329" s="56">
        <v>0</v>
      </c>
    </row>
  </sheetData>
  <autoFilter ref="A5:BD3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9">
    <cfRule type="expression" dxfId="36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920-2CDC-4619-99CA-F548193D939D}">
  <sheetPr>
    <tabColor rgb="FFFFFF00"/>
  </sheetPr>
  <dimension ref="A1:BD338"/>
  <sheetViews>
    <sheetView zoomScale="80" zoomScaleNormal="80" workbookViewId="0">
      <selection activeCell="M14" sqref="M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45730</v>
      </c>
      <c r="E3" s="80" t="s">
        <v>52</v>
      </c>
      <c r="F3" s="80"/>
      <c r="G3" s="81">
        <v>11.07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61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484</v>
      </c>
      <c r="C13" s="9" t="s">
        <v>147</v>
      </c>
      <c r="D13" s="13" t="s">
        <v>259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483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190</v>
      </c>
      <c r="AA14" s="8">
        <v>61607.7</v>
      </c>
      <c r="AB14" s="8">
        <v>31143</v>
      </c>
      <c r="AC14" s="8">
        <v>30464.699999999997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2212.4142133333335</v>
      </c>
    </row>
    <row r="15" spans="1:56" ht="28.5" customHeight="1" x14ac:dyDescent="0.45">
      <c r="A15" s="3" t="s">
        <v>146</v>
      </c>
      <c r="B15" s="14" t="s">
        <v>146</v>
      </c>
      <c r="C15" s="9" t="s">
        <v>147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45777</v>
      </c>
      <c r="U15" s="11">
        <v>120000</v>
      </c>
      <c r="V15" s="10">
        <v>0</v>
      </c>
      <c r="W15" s="10">
        <v>120000</v>
      </c>
      <c r="X15" s="10">
        <v>0</v>
      </c>
      <c r="Y15" s="10">
        <v>126000</v>
      </c>
      <c r="Z15" s="9" t="s">
        <v>190</v>
      </c>
      <c r="AA15" s="8">
        <v>105613.2</v>
      </c>
      <c r="AB15" s="8">
        <v>0</v>
      </c>
      <c r="AC15" s="8">
        <v>105613.2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45777</v>
      </c>
      <c r="AK15" s="3">
        <v>0</v>
      </c>
      <c r="AL15" s="3">
        <v>45768</v>
      </c>
      <c r="AM15" s="3">
        <v>45775</v>
      </c>
      <c r="AN15" s="3">
        <v>45776</v>
      </c>
      <c r="AO15" s="3">
        <v>45776</v>
      </c>
      <c r="AP15" s="3">
        <v>45772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7669.86528</v>
      </c>
    </row>
    <row r="16" spans="1:56" ht="28.5" customHeight="1" x14ac:dyDescent="0.45">
      <c r="A16" s="3" t="s">
        <v>146</v>
      </c>
      <c r="B16" s="14" t="s">
        <v>146</v>
      </c>
      <c r="C16" s="9" t="s">
        <v>275</v>
      </c>
      <c r="D16" s="13" t="s">
        <v>276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45746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190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61</v>
      </c>
      <c r="AH16" s="1" t="s">
        <v>72</v>
      </c>
      <c r="AI16" s="1">
        <v>3</v>
      </c>
      <c r="AJ16" s="3">
        <v>45746</v>
      </c>
      <c r="AK16" s="3">
        <v>0</v>
      </c>
      <c r="AL16" s="3">
        <v>45736</v>
      </c>
      <c r="AM16" s="3">
        <v>45743</v>
      </c>
      <c r="AN16" s="3">
        <v>45744</v>
      </c>
      <c r="AO16" s="3">
        <v>45744</v>
      </c>
      <c r="AP16" s="3">
        <v>45741</v>
      </c>
      <c r="AQ16" s="3">
        <v>45745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450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133</v>
      </c>
      <c r="T17" s="12">
        <v>45777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190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1795.7224266666669</v>
      </c>
    </row>
    <row r="18" spans="1:56" ht="28.5" customHeight="1" x14ac:dyDescent="0.45">
      <c r="A18" s="3" t="s">
        <v>146</v>
      </c>
      <c r="B18" s="14" t="s">
        <v>146</v>
      </c>
      <c r="C18" s="9" t="s">
        <v>475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45746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190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45746</v>
      </c>
      <c r="AK18" s="3">
        <v>0</v>
      </c>
      <c r="AL18" s="3">
        <v>45737</v>
      </c>
      <c r="AM18" s="3">
        <v>45744</v>
      </c>
      <c r="AN18" s="3">
        <v>45745</v>
      </c>
      <c r="AO18" s="3">
        <v>45745</v>
      </c>
      <c r="AP18" s="3">
        <v>45741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8.5" customHeight="1" x14ac:dyDescent="0.45">
      <c r="A19" s="3" t="s">
        <v>146</v>
      </c>
      <c r="B19" s="14" t="s">
        <v>146</v>
      </c>
      <c r="C19" s="9" t="s">
        <v>475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190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190</v>
      </c>
      <c r="AA20" s="8">
        <v>262915.39999999997</v>
      </c>
      <c r="AB20" s="8">
        <v>31143</v>
      </c>
      <c r="AC20" s="8">
        <v>231772.39999999997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447</v>
      </c>
      <c r="C21" s="9" t="s">
        <v>73</v>
      </c>
      <c r="D21" s="13" t="s">
        <v>194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157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197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448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198</v>
      </c>
      <c r="BD21" s="56">
        <v>662.93796800000007</v>
      </c>
    </row>
    <row r="22" spans="1:56" ht="28.5" customHeight="1" x14ac:dyDescent="0.45">
      <c r="A22" s="3">
        <v>45710</v>
      </c>
      <c r="B22" s="14" t="s">
        <v>447</v>
      </c>
      <c r="C22" s="9" t="s">
        <v>73</v>
      </c>
      <c r="D22" s="13" t="s">
        <v>227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157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448</v>
      </c>
      <c r="AG22" s="1" t="s">
        <v>126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198</v>
      </c>
      <c r="BD22" s="56">
        <v>0</v>
      </c>
    </row>
    <row r="23" spans="1:56" ht="28.5" customHeight="1" x14ac:dyDescent="0.45">
      <c r="A23" s="3">
        <v>45710</v>
      </c>
      <c r="B23" s="14" t="s">
        <v>447</v>
      </c>
      <c r="C23" s="9" t="s">
        <v>73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197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448</v>
      </c>
      <c r="AG23" s="1" t="s">
        <v>123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331.46898400000003</v>
      </c>
    </row>
    <row r="24" spans="1:56" ht="28.5" customHeight="1" x14ac:dyDescent="0.45">
      <c r="A24" s="3">
        <v>45710</v>
      </c>
      <c r="B24" s="14" t="s">
        <v>447</v>
      </c>
      <c r="C24" s="9" t="s">
        <v>73</v>
      </c>
      <c r="D24" s="13" t="s">
        <v>294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197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448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331.46898400000003</v>
      </c>
    </row>
    <row r="25" spans="1:56" ht="28.5" customHeight="1" x14ac:dyDescent="0.45">
      <c r="A25" s="3">
        <v>45716</v>
      </c>
      <c r="B25" s="14" t="s">
        <v>476</v>
      </c>
      <c r="C25" s="9" t="s">
        <v>73</v>
      </c>
      <c r="D25" s="13" t="s">
        <v>413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45731</v>
      </c>
      <c r="U25" s="11">
        <v>5000</v>
      </c>
      <c r="V25" s="10">
        <v>0</v>
      </c>
      <c r="W25" s="10">
        <v>5000</v>
      </c>
      <c r="X25" s="10">
        <v>895</v>
      </c>
      <c r="Y25" s="10">
        <v>4310.25</v>
      </c>
      <c r="Z25" s="9" t="s">
        <v>197</v>
      </c>
      <c r="AA25" s="8">
        <v>3793.4941275000001</v>
      </c>
      <c r="AB25" s="8">
        <v>0</v>
      </c>
      <c r="AC25" s="8">
        <v>3793.4941275000001</v>
      </c>
      <c r="AD25" s="8">
        <v>0</v>
      </c>
      <c r="AE25" s="8">
        <v>0</v>
      </c>
      <c r="AF25" s="8" t="s">
        <v>465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285.74283765720008</v>
      </c>
    </row>
    <row r="26" spans="1:56" ht="28.5" customHeight="1" x14ac:dyDescent="0.45">
      <c r="A26" s="3">
        <v>45716</v>
      </c>
      <c r="B26" s="14" t="s">
        <v>476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45731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197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465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662.93796800000007</v>
      </c>
    </row>
    <row r="27" spans="1:56" ht="28.5" customHeight="1" x14ac:dyDescent="0.45">
      <c r="A27" s="3">
        <v>45715</v>
      </c>
      <c r="B27" s="14" t="s">
        <v>478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197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465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0</v>
      </c>
    </row>
    <row r="28" spans="1:56" ht="28.5" customHeight="1" x14ac:dyDescent="0.45">
      <c r="A28" s="3">
        <v>45715</v>
      </c>
      <c r="B28" s="14" t="s">
        <v>481</v>
      </c>
      <c r="C28" s="9" t="s">
        <v>73</v>
      </c>
      <c r="D28" s="13" t="s">
        <v>295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45731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466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0</v>
      </c>
    </row>
    <row r="29" spans="1:56" ht="28.5" customHeight="1" x14ac:dyDescent="0.45">
      <c r="A29" s="3">
        <v>45716</v>
      </c>
      <c r="B29" s="14" t="s">
        <v>479</v>
      </c>
      <c r="C29" s="9" t="s">
        <v>73</v>
      </c>
      <c r="D29" s="13" t="s">
        <v>231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197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480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331.46898400000003</v>
      </c>
    </row>
    <row r="30" spans="1:56" ht="28.5" customHeight="1" x14ac:dyDescent="0.45">
      <c r="A30" s="3">
        <v>45716</v>
      </c>
      <c r="B30" s="14" t="s">
        <v>479</v>
      </c>
      <c r="C30" s="9" t="s">
        <v>73</v>
      </c>
      <c r="D30" s="13" t="s">
        <v>269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480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331.46898400000003</v>
      </c>
    </row>
    <row r="31" spans="1:56" ht="28.5" customHeight="1" x14ac:dyDescent="0.45">
      <c r="A31" s="3">
        <v>45716</v>
      </c>
      <c r="B31" s="14" t="s">
        <v>479</v>
      </c>
      <c r="C31" s="9" t="s">
        <v>73</v>
      </c>
      <c r="D31" s="13" t="s">
        <v>294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197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480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331.46898400000003</v>
      </c>
    </row>
    <row r="32" spans="1:56" ht="28.5" customHeight="1" x14ac:dyDescent="0.45">
      <c r="A32" s="3">
        <v>45716</v>
      </c>
      <c r="B32" s="14" t="s">
        <v>479</v>
      </c>
      <c r="C32" s="9" t="s">
        <v>73</v>
      </c>
      <c r="D32" s="13" t="s">
        <v>232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197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480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662.93796800000007</v>
      </c>
    </row>
    <row r="33" spans="1:56" ht="28.5" customHeight="1" x14ac:dyDescent="0.45">
      <c r="A33" s="3">
        <v>45715</v>
      </c>
      <c r="B33" s="14" t="s">
        <v>478</v>
      </c>
      <c r="C33" s="9" t="s">
        <v>73</v>
      </c>
      <c r="D33" s="13" t="s">
        <v>293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465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352.51463377777782</v>
      </c>
    </row>
    <row r="34" spans="1:56" ht="28.5" customHeight="1" x14ac:dyDescent="0.45">
      <c r="A34" s="3">
        <v>45716</v>
      </c>
      <c r="B34" s="14" t="s">
        <v>479</v>
      </c>
      <c r="C34" s="9" t="s">
        <v>73</v>
      </c>
      <c r="D34" s="13" t="s">
        <v>238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466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518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45716</v>
      </c>
      <c r="B35" s="14" t="s">
        <v>479</v>
      </c>
      <c r="C35" s="9" t="s">
        <v>73</v>
      </c>
      <c r="D35" s="13" t="s">
        <v>255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197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466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331.46898400000003</v>
      </c>
    </row>
    <row r="36" spans="1:56" ht="28.5" customHeight="1" x14ac:dyDescent="0.45">
      <c r="A36" s="3">
        <v>45715</v>
      </c>
      <c r="B36" s="14" t="s">
        <v>481</v>
      </c>
      <c r="C36" s="9" t="s">
        <v>73</v>
      </c>
      <c r="D36" s="13" t="s">
        <v>232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197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466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198</v>
      </c>
      <c r="BD36" s="56">
        <v>705.02926755555563</v>
      </c>
    </row>
    <row r="37" spans="1:56" ht="28.5" customHeight="1" x14ac:dyDescent="0.45">
      <c r="A37" s="3">
        <v>45716</v>
      </c>
      <c r="B37" s="14" t="s">
        <v>479</v>
      </c>
      <c r="C37" s="9" t="s">
        <v>73</v>
      </c>
      <c r="D37" s="13" t="s">
        <v>342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467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45716</v>
      </c>
      <c r="B38" s="14" t="s">
        <v>479</v>
      </c>
      <c r="C38" s="9" t="s">
        <v>73</v>
      </c>
      <c r="D38" s="13" t="s">
        <v>239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467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331.46898400000003</v>
      </c>
    </row>
    <row r="39" spans="1:56" ht="28.5" customHeight="1" x14ac:dyDescent="0.45">
      <c r="A39" s="3">
        <v>45716</v>
      </c>
      <c r="B39" s="14" t="s">
        <v>479</v>
      </c>
      <c r="C39" s="9" t="s">
        <v>73</v>
      </c>
      <c r="D39" s="13" t="s">
        <v>382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197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467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331.46898400000003</v>
      </c>
    </row>
    <row r="40" spans="1:56" ht="28.5" customHeight="1" x14ac:dyDescent="0.45">
      <c r="A40" s="3">
        <v>45716</v>
      </c>
      <c r="B40" s="14" t="s">
        <v>479</v>
      </c>
      <c r="C40" s="9" t="s">
        <v>73</v>
      </c>
      <c r="D40" s="13" t="s">
        <v>294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331.46898400000003</v>
      </c>
    </row>
    <row r="41" spans="1:56" ht="28.5" customHeight="1" x14ac:dyDescent="0.45">
      <c r="A41" s="3">
        <v>45715</v>
      </c>
      <c r="B41" s="14" t="s">
        <v>482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197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467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394.60593333333333</v>
      </c>
    </row>
    <row r="42" spans="1:56" ht="28.5" customHeight="1" x14ac:dyDescent="0.45">
      <c r="A42" s="3">
        <v>45722</v>
      </c>
      <c r="B42" s="14" t="s">
        <v>506</v>
      </c>
      <c r="C42" s="9" t="s">
        <v>73</v>
      </c>
      <c r="D42" s="13" t="s">
        <v>194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197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507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662.93796800000007</v>
      </c>
    </row>
    <row r="43" spans="1:56" ht="28.5" customHeight="1" x14ac:dyDescent="0.45">
      <c r="A43" s="3">
        <v>45722</v>
      </c>
      <c r="B43" s="14" t="s">
        <v>506</v>
      </c>
      <c r="C43" s="9" t="s">
        <v>73</v>
      </c>
      <c r="D43" s="13" t="s">
        <v>269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507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45722</v>
      </c>
      <c r="B44" s="14" t="s">
        <v>506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197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507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331.46898400000003</v>
      </c>
    </row>
    <row r="45" spans="1:56" ht="28.5" customHeight="1" x14ac:dyDescent="0.45">
      <c r="A45" s="3">
        <v>45722</v>
      </c>
      <c r="B45" s="14" t="s">
        <v>506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197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507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331.46898400000003</v>
      </c>
    </row>
    <row r="46" spans="1:56" ht="28.5" customHeight="1" x14ac:dyDescent="0.45">
      <c r="A46" s="3">
        <v>45728</v>
      </c>
      <c r="B46" s="14" t="s">
        <v>571</v>
      </c>
      <c r="C46" s="9" t="s">
        <v>73</v>
      </c>
      <c r="D46" s="13" t="s">
        <v>231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572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45728</v>
      </c>
      <c r="B47" s="14" t="s">
        <v>573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572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352.51463377777782</v>
      </c>
    </row>
    <row r="48" spans="1:56" ht="28.5" customHeight="1" x14ac:dyDescent="0.45">
      <c r="A48" s="3">
        <v>45728</v>
      </c>
      <c r="B48" s="14" t="s">
        <v>573</v>
      </c>
      <c r="C48" s="9" t="s">
        <v>73</v>
      </c>
      <c r="D48" s="13" t="s">
        <v>383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572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352.51463377777782</v>
      </c>
    </row>
    <row r="49" spans="1:56" ht="28.5" customHeight="1" x14ac:dyDescent="0.45">
      <c r="A49" s="3">
        <v>45728</v>
      </c>
      <c r="B49" s="14" t="s">
        <v>573</v>
      </c>
      <c r="C49" s="9" t="s">
        <v>73</v>
      </c>
      <c r="D49" s="13" t="s">
        <v>260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197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572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705.02926755555563</v>
      </c>
    </row>
    <row r="50" spans="1:56" ht="28.5" customHeight="1" x14ac:dyDescent="0.45">
      <c r="A50" s="3">
        <v>45722</v>
      </c>
      <c r="B50" s="14" t="s">
        <v>506</v>
      </c>
      <c r="C50" s="9" t="s">
        <v>73</v>
      </c>
      <c r="D50" s="13" t="s">
        <v>232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197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508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662.93796800000007</v>
      </c>
    </row>
    <row r="51" spans="1:56" ht="28.5" customHeight="1" x14ac:dyDescent="0.45">
      <c r="A51" s="3">
        <v>45722</v>
      </c>
      <c r="B51" s="14" t="s">
        <v>506</v>
      </c>
      <c r="C51" s="9" t="s">
        <v>73</v>
      </c>
      <c r="D51" s="13" t="s">
        <v>256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197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508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662.93796800000007</v>
      </c>
    </row>
    <row r="52" spans="1:56" ht="28.5" customHeight="1" x14ac:dyDescent="0.45">
      <c r="A52" s="3">
        <v>45722</v>
      </c>
      <c r="B52" s="14" t="s">
        <v>506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197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508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331.46898400000003</v>
      </c>
    </row>
    <row r="53" spans="1:56" ht="28.5" customHeight="1" x14ac:dyDescent="0.45">
      <c r="A53" s="3">
        <v>45728</v>
      </c>
      <c r="B53" s="14" t="s">
        <v>571</v>
      </c>
      <c r="C53" s="9" t="s">
        <v>73</v>
      </c>
      <c r="D53" s="13" t="s">
        <v>357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197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574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331.46898400000003</v>
      </c>
    </row>
    <row r="54" spans="1:56" ht="28.5" customHeight="1" x14ac:dyDescent="0.45">
      <c r="A54" s="3">
        <v>45728</v>
      </c>
      <c r="B54" s="14" t="s">
        <v>571</v>
      </c>
      <c r="C54" s="9" t="s">
        <v>73</v>
      </c>
      <c r="D54" s="13" t="s">
        <v>358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197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574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331.46898400000003</v>
      </c>
    </row>
    <row r="55" spans="1:56" ht="28.5" customHeight="1" x14ac:dyDescent="0.45">
      <c r="A55" s="3">
        <v>45728</v>
      </c>
      <c r="B55" s="14" t="s">
        <v>571</v>
      </c>
      <c r="C55" s="9" t="s">
        <v>73</v>
      </c>
      <c r="D55" s="13" t="s">
        <v>413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197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574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331.46898400000003</v>
      </c>
    </row>
    <row r="56" spans="1:56" ht="28.5" customHeight="1" x14ac:dyDescent="0.45">
      <c r="A56" s="3">
        <v>45728</v>
      </c>
      <c r="B56" s="14" t="s">
        <v>573</v>
      </c>
      <c r="C56" s="9" t="s">
        <v>73</v>
      </c>
      <c r="D56" s="13" t="s">
        <v>232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157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197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574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705.02926755555563</v>
      </c>
    </row>
    <row r="57" spans="1:56" ht="28.5" customHeight="1" x14ac:dyDescent="0.45">
      <c r="A57" s="3">
        <v>45722</v>
      </c>
      <c r="B57" s="14" t="s">
        <v>506</v>
      </c>
      <c r="C57" s="9" t="s">
        <v>73</v>
      </c>
      <c r="D57" s="13" t="s">
        <v>509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157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197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510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331.46898400000003</v>
      </c>
    </row>
    <row r="58" spans="1:56" ht="28.5" customHeight="1" x14ac:dyDescent="0.45">
      <c r="A58" s="3">
        <v>45722</v>
      </c>
      <c r="B58" s="14" t="s">
        <v>506</v>
      </c>
      <c r="C58" s="9" t="s">
        <v>73</v>
      </c>
      <c r="D58" s="13" t="s">
        <v>255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157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197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510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198</v>
      </c>
      <c r="BD58" s="56">
        <v>331.46898400000003</v>
      </c>
    </row>
    <row r="59" spans="1:56" ht="28.5" customHeight="1" x14ac:dyDescent="0.45">
      <c r="A59" s="3">
        <v>45721</v>
      </c>
      <c r="B59" s="14" t="s">
        <v>520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157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197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198</v>
      </c>
      <c r="BD59" s="56">
        <v>394.60593333333333</v>
      </c>
    </row>
    <row r="60" spans="1:56" ht="28.5" customHeight="1" x14ac:dyDescent="0.45">
      <c r="A60" s="3">
        <v>45728</v>
      </c>
      <c r="B60" s="14" t="s">
        <v>571</v>
      </c>
      <c r="C60" s="9" t="s">
        <v>73</v>
      </c>
      <c r="D60" s="13" t="s">
        <v>194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157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197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575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662.93796800000007</v>
      </c>
    </row>
    <row r="61" spans="1:56" ht="28.5" customHeight="1" x14ac:dyDescent="0.45">
      <c r="A61" s="3">
        <v>45728</v>
      </c>
      <c r="B61" s="14" t="s">
        <v>571</v>
      </c>
      <c r="C61" s="9" t="s">
        <v>73</v>
      </c>
      <c r="D61" s="13" t="s">
        <v>239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157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197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575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331.46898400000003</v>
      </c>
    </row>
    <row r="62" spans="1:56" ht="28.5" customHeight="1" x14ac:dyDescent="0.45">
      <c r="A62" s="3">
        <v>45728</v>
      </c>
      <c r="B62" s="14" t="s">
        <v>571</v>
      </c>
      <c r="C62" s="9" t="s">
        <v>73</v>
      </c>
      <c r="D62" s="13" t="s">
        <v>238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157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197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575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198</v>
      </c>
      <c r="BD62" s="56">
        <v>331.46898400000003</v>
      </c>
    </row>
    <row r="63" spans="1:56" ht="28.5" customHeight="1" x14ac:dyDescent="0.45">
      <c r="A63" s="3">
        <v>45728</v>
      </c>
      <c r="B63" s="14" t="s">
        <v>573</v>
      </c>
      <c r="C63" s="9" t="s">
        <v>73</v>
      </c>
      <c r="D63" s="13" t="s">
        <v>293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157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197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575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198</v>
      </c>
      <c r="BD63" s="56">
        <v>352.51463377777782</v>
      </c>
    </row>
    <row r="64" spans="1:56" ht="28.5" customHeight="1" x14ac:dyDescent="0.45">
      <c r="A64" s="3">
        <v>45728</v>
      </c>
      <c r="B64" s="14" t="s">
        <v>576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157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197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577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198</v>
      </c>
      <c r="BD64" s="56">
        <v>1325.8759360000001</v>
      </c>
    </row>
    <row r="65" spans="1:56" ht="28.5" customHeight="1" x14ac:dyDescent="0.45">
      <c r="A65" s="3">
        <v>45728</v>
      </c>
      <c r="B65" s="14" t="s">
        <v>578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157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197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579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198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157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197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198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197</v>
      </c>
      <c r="AA67" s="8">
        <v>786113.49412749999</v>
      </c>
      <c r="AB67" s="8">
        <v>3352.8</v>
      </c>
      <c r="AC67" s="8">
        <v>782760.69412749994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199</v>
      </c>
      <c r="BD67" s="56">
        <v>0</v>
      </c>
    </row>
    <row r="68" spans="1:56" ht="28.5" customHeight="1" x14ac:dyDescent="0.45">
      <c r="A68" s="3">
        <v>45717</v>
      </c>
      <c r="B68" s="14" t="s">
        <v>485</v>
      </c>
      <c r="C68" s="9" t="s">
        <v>321</v>
      </c>
      <c r="D68" s="13" t="s">
        <v>486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323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321</v>
      </c>
      <c r="D69" s="13" t="s">
        <v>322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323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323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324</v>
      </c>
      <c r="BD70" s="56">
        <v>0</v>
      </c>
    </row>
    <row r="71" spans="1:56" ht="28.5" customHeight="1" x14ac:dyDescent="0.45">
      <c r="A71" s="3">
        <v>45721</v>
      </c>
      <c r="B71" s="14" t="s">
        <v>522</v>
      </c>
      <c r="C71" s="9" t="s">
        <v>152</v>
      </c>
      <c r="D71" s="13" t="s">
        <v>493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240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241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196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196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124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454</v>
      </c>
      <c r="C78" s="9" t="s">
        <v>111</v>
      </c>
      <c r="D78" s="13" t="s">
        <v>455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331</v>
      </c>
      <c r="C79" s="9" t="s">
        <v>132</v>
      </c>
      <c r="D79" s="13" t="s">
        <v>305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331</v>
      </c>
      <c r="C80" s="9" t="s">
        <v>132</v>
      </c>
      <c r="D80" s="13" t="s">
        <v>364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0</v>
      </c>
      <c r="W80" s="10">
        <v>2500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331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0</v>
      </c>
      <c r="W81" s="10">
        <v>2500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331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45736</v>
      </c>
      <c r="U82" s="11">
        <v>2300</v>
      </c>
      <c r="V82" s="10">
        <v>2300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45736</v>
      </c>
      <c r="AK82" s="3">
        <v>45732</v>
      </c>
      <c r="AL82" s="3">
        <v>45725</v>
      </c>
      <c r="AM82" s="3">
        <v>45733</v>
      </c>
      <c r="AN82" s="3">
        <v>45734</v>
      </c>
      <c r="AO82" s="3">
        <v>45735</v>
      </c>
      <c r="AP82" s="3">
        <v>45731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331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2500</v>
      </c>
      <c r="W83" s="10">
        <v>0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373</v>
      </c>
      <c r="C84" s="9" t="s">
        <v>152</v>
      </c>
      <c r="D84" s="13" t="s">
        <v>162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302</v>
      </c>
      <c r="AG84" s="1" t="s">
        <v>122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591</v>
      </c>
      <c r="C85" s="9" t="s">
        <v>555</v>
      </c>
      <c r="D85" s="13" t="s">
        <v>556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254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123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138</v>
      </c>
      <c r="C86" s="9" t="s">
        <v>111</v>
      </c>
      <c r="D86" s="13" t="s">
        <v>592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45674</v>
      </c>
      <c r="B87" s="14" t="s">
        <v>331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45737</v>
      </c>
      <c r="U87" s="11">
        <v>2300</v>
      </c>
      <c r="V87" s="10">
        <v>2084</v>
      </c>
      <c r="W87" s="10">
        <v>216</v>
      </c>
      <c r="X87" s="10">
        <v>5403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45737</v>
      </c>
      <c r="AK87" s="3">
        <v>45733</v>
      </c>
      <c r="AL87" s="3">
        <v>45726</v>
      </c>
      <c r="AM87" s="3">
        <v>45734</v>
      </c>
      <c r="AN87" s="3">
        <v>45735</v>
      </c>
      <c r="AO87" s="3">
        <v>45736</v>
      </c>
      <c r="AP87" s="3">
        <v>45732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45729</v>
      </c>
      <c r="B88" s="14" t="s">
        <v>138</v>
      </c>
      <c r="C88" s="9" t="s">
        <v>300</v>
      </c>
      <c r="D88" s="13" t="s">
        <v>593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253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45737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122</v>
      </c>
      <c r="AH88" s="1" t="s">
        <v>68</v>
      </c>
      <c r="AI88" s="1">
        <v>4</v>
      </c>
      <c r="AJ88" s="3">
        <v>45737</v>
      </c>
      <c r="AK88" s="3">
        <v>45733</v>
      </c>
      <c r="AL88" s="3">
        <v>45727</v>
      </c>
      <c r="AM88" s="3">
        <v>45734</v>
      </c>
      <c r="AN88" s="3">
        <v>45735</v>
      </c>
      <c r="AO88" s="3">
        <v>45735</v>
      </c>
      <c r="AP88" s="3">
        <v>45732</v>
      </c>
      <c r="AQ88" s="3">
        <v>45736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331</v>
      </c>
      <c r="C89" s="9" t="s">
        <v>132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45737</v>
      </c>
      <c r="U89" s="11">
        <v>2500</v>
      </c>
      <c r="V89" s="10">
        <v>2500</v>
      </c>
      <c r="W89" s="10">
        <v>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45737</v>
      </c>
      <c r="AK89" s="3">
        <v>45733</v>
      </c>
      <c r="AL89" s="3">
        <v>45726</v>
      </c>
      <c r="AM89" s="3">
        <v>45734</v>
      </c>
      <c r="AN89" s="3">
        <v>45735</v>
      </c>
      <c r="AO89" s="3">
        <v>45736</v>
      </c>
      <c r="AP89" s="3">
        <v>45732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331</v>
      </c>
      <c r="C90" s="9" t="s">
        <v>132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45737</v>
      </c>
      <c r="U90" s="11">
        <v>2500</v>
      </c>
      <c r="V90" s="10">
        <v>2225</v>
      </c>
      <c r="W90" s="10">
        <v>275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331</v>
      </c>
      <c r="C91" s="9" t="s">
        <v>132</v>
      </c>
      <c r="D91" s="13" t="s">
        <v>366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45737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385</v>
      </c>
      <c r="AG91" s="1" t="s">
        <v>124</v>
      </c>
      <c r="AH91" s="1" t="s">
        <v>75</v>
      </c>
      <c r="AI91" s="1">
        <v>4</v>
      </c>
      <c r="AJ91" s="3">
        <v>45737</v>
      </c>
      <c r="AK91" s="3">
        <v>45733</v>
      </c>
      <c r="AL91" s="3">
        <v>45726</v>
      </c>
      <c r="AM91" s="3">
        <v>45734</v>
      </c>
      <c r="AN91" s="3">
        <v>45735</v>
      </c>
      <c r="AO91" s="3">
        <v>45736</v>
      </c>
      <c r="AP91" s="3">
        <v>45732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331</v>
      </c>
      <c r="C92" s="9" t="s">
        <v>132</v>
      </c>
      <c r="D92" s="13">
        <v>966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45737</v>
      </c>
      <c r="U92" s="11">
        <v>2500</v>
      </c>
      <c r="V92" s="10">
        <v>2500</v>
      </c>
      <c r="W92" s="10">
        <v>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45737</v>
      </c>
      <c r="AK92" s="3">
        <v>45733</v>
      </c>
      <c r="AL92" s="3">
        <v>45726</v>
      </c>
      <c r="AM92" s="3">
        <v>45734</v>
      </c>
      <c r="AN92" s="3">
        <v>45735</v>
      </c>
      <c r="AO92" s="3">
        <v>45736</v>
      </c>
      <c r="AP92" s="3">
        <v>45732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396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45727</v>
      </c>
      <c r="B93" s="14" t="s">
        <v>594</v>
      </c>
      <c r="C93" s="9" t="s">
        <v>557</v>
      </c>
      <c r="D93" s="13" t="s">
        <v>558</v>
      </c>
      <c r="E93" s="9">
        <v>20</v>
      </c>
      <c r="F93" s="9">
        <v>34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5</v>
      </c>
      <c r="L93" s="9" t="s">
        <v>254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45738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4959.3500000000004</v>
      </c>
      <c r="AB93" s="8">
        <v>0</v>
      </c>
      <c r="AC93" s="8">
        <v>4959.3500000000004</v>
      </c>
      <c r="AD93" s="8">
        <v>0</v>
      </c>
      <c r="AE93" s="8">
        <v>4959.3500000000004</v>
      </c>
      <c r="AF93" s="8" t="s">
        <v>356</v>
      </c>
      <c r="AG93" s="1" t="s">
        <v>123</v>
      </c>
      <c r="AH93" s="1" t="s">
        <v>75</v>
      </c>
      <c r="AI93" s="1">
        <v>4</v>
      </c>
      <c r="AJ93" s="3">
        <v>45738</v>
      </c>
      <c r="AK93" s="3">
        <v>45734</v>
      </c>
      <c r="AL93" s="3">
        <v>45727</v>
      </c>
      <c r="AM93" s="3">
        <v>45735</v>
      </c>
      <c r="AN93" s="3">
        <v>45736</v>
      </c>
      <c r="AO93" s="3">
        <v>45737</v>
      </c>
      <c r="AP93" s="3">
        <v>45733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374.70644444444451</v>
      </c>
    </row>
    <row r="94" spans="1:56" ht="28.5" customHeight="1" x14ac:dyDescent="0.45">
      <c r="A94" s="3">
        <v>45674</v>
      </c>
      <c r="B94" s="14" t="s">
        <v>331</v>
      </c>
      <c r="C94" s="9" t="s">
        <v>132</v>
      </c>
      <c r="D94" s="13" t="s">
        <v>364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45740</v>
      </c>
      <c r="U94" s="11">
        <v>2500</v>
      </c>
      <c r="V94" s="10">
        <v>0</v>
      </c>
      <c r="W94" s="10">
        <v>2500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45740</v>
      </c>
      <c r="AK94" s="3">
        <v>45736</v>
      </c>
      <c r="AL94" s="3">
        <v>45729</v>
      </c>
      <c r="AM94" s="3">
        <v>45737</v>
      </c>
      <c r="AN94" s="3">
        <v>45738</v>
      </c>
      <c r="AO94" s="3">
        <v>45739</v>
      </c>
      <c r="AP94" s="3">
        <v>45735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45727</v>
      </c>
      <c r="B95" s="14" t="s">
        <v>595</v>
      </c>
      <c r="C95" s="9" t="s">
        <v>155</v>
      </c>
      <c r="D95" s="13" t="s">
        <v>559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45740</v>
      </c>
      <c r="AK95" s="3">
        <v>45736</v>
      </c>
      <c r="AL95" s="3">
        <v>45729</v>
      </c>
      <c r="AM95" s="3">
        <v>45737</v>
      </c>
      <c r="AN95" s="3">
        <v>45738</v>
      </c>
      <c r="AO95" s="3">
        <v>45739</v>
      </c>
      <c r="AP95" s="3">
        <v>45735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45726</v>
      </c>
      <c r="B96" s="14" t="s">
        <v>596</v>
      </c>
      <c r="C96" s="9" t="s">
        <v>155</v>
      </c>
      <c r="D96" s="13" t="s">
        <v>552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812.74355555555564</v>
      </c>
    </row>
    <row r="97" spans="1:56" ht="28.5" customHeight="1" x14ac:dyDescent="0.45">
      <c r="A97" s="3">
        <v>45726</v>
      </c>
      <c r="B97" s="14" t="s">
        <v>596</v>
      </c>
      <c r="C97" s="9" t="s">
        <v>155</v>
      </c>
      <c r="D97" s="13" t="s">
        <v>553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596</v>
      </c>
      <c r="C98" s="9" t="s">
        <v>155</v>
      </c>
      <c r="D98" s="13" t="s">
        <v>554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45721</v>
      </c>
      <c r="B99" s="14" t="s">
        <v>523</v>
      </c>
      <c r="C99" s="9" t="s">
        <v>152</v>
      </c>
      <c r="D99" s="13" t="s">
        <v>497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45741</v>
      </c>
      <c r="U99" s="11">
        <v>10000</v>
      </c>
      <c r="V99" s="10">
        <v>340</v>
      </c>
      <c r="W99" s="10">
        <v>9660</v>
      </c>
      <c r="X99" s="10">
        <v>0</v>
      </c>
      <c r="Y99" s="10">
        <v>10143</v>
      </c>
      <c r="Z99" s="9" t="s">
        <v>81</v>
      </c>
      <c r="AA99" s="8">
        <v>10121.265000000001</v>
      </c>
      <c r="AB99" s="8">
        <v>10121.265000000001</v>
      </c>
      <c r="AC99" s="8">
        <v>0</v>
      </c>
      <c r="AD99" s="8">
        <v>0</v>
      </c>
      <c r="AE99" s="8">
        <v>10121.265000000001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45741</v>
      </c>
      <c r="AK99" s="3">
        <v>45737</v>
      </c>
      <c r="AL99" s="3">
        <v>45730</v>
      </c>
      <c r="AM99" s="3">
        <v>45738</v>
      </c>
      <c r="AN99" s="3">
        <v>45739</v>
      </c>
      <c r="AO99" s="3">
        <v>45740</v>
      </c>
      <c r="AP99" s="3">
        <v>45736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523</v>
      </c>
      <c r="C100" s="9" t="s">
        <v>152</v>
      </c>
      <c r="D100" s="13" t="s">
        <v>362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5040</v>
      </c>
      <c r="V100" s="10">
        <v>342</v>
      </c>
      <c r="W100" s="10">
        <v>4698</v>
      </c>
      <c r="X100" s="10">
        <v>0</v>
      </c>
      <c r="Y100" s="10">
        <v>4932.9000000000005</v>
      </c>
      <c r="Z100" s="9" t="s">
        <v>81</v>
      </c>
      <c r="AA100" s="8">
        <v>4922.3295000000007</v>
      </c>
      <c r="AB100" s="8">
        <v>4922.3295000000007</v>
      </c>
      <c r="AC100" s="8">
        <v>0</v>
      </c>
      <c r="AD100" s="8">
        <v>0</v>
      </c>
      <c r="AE100" s="8">
        <v>4922.3295000000007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331</v>
      </c>
      <c r="C101" s="9" t="s">
        <v>132</v>
      </c>
      <c r="D101" s="13">
        <v>937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>
        <v>45742</v>
      </c>
      <c r="U101" s="11">
        <v>2500</v>
      </c>
      <c r="V101" s="10">
        <v>2404</v>
      </c>
      <c r="W101" s="10">
        <v>96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45742</v>
      </c>
      <c r="AK101" s="3">
        <v>45738</v>
      </c>
      <c r="AL101" s="3">
        <v>45731</v>
      </c>
      <c r="AM101" s="3">
        <v>45739</v>
      </c>
      <c r="AN101" s="3">
        <v>45740</v>
      </c>
      <c r="AO101" s="3">
        <v>45741</v>
      </c>
      <c r="AP101" s="3">
        <v>45737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331</v>
      </c>
      <c r="C102" s="9" t="s">
        <v>132</v>
      </c>
      <c r="D102" s="13" t="s">
        <v>367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2235</v>
      </c>
      <c r="W102" s="10">
        <v>265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524</v>
      </c>
      <c r="C103" s="9" t="s">
        <v>152</v>
      </c>
      <c r="D103" s="13" t="s">
        <v>162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45742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20955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45742</v>
      </c>
      <c r="AK103" s="3">
        <v>45738</v>
      </c>
      <c r="AL103" s="3">
        <v>45731</v>
      </c>
      <c r="AM103" s="3">
        <v>45739</v>
      </c>
      <c r="AN103" s="3">
        <v>45740</v>
      </c>
      <c r="AO103" s="3">
        <v>45741</v>
      </c>
      <c r="AP103" s="3">
        <v>45737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525</v>
      </c>
      <c r="C104" s="9" t="s">
        <v>152</v>
      </c>
      <c r="D104" s="13" t="s">
        <v>361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45743</v>
      </c>
      <c r="U104" s="11">
        <v>10000</v>
      </c>
      <c r="V104" s="10">
        <v>554</v>
      </c>
      <c r="W104" s="10">
        <v>9446</v>
      </c>
      <c r="X104" s="10">
        <v>0</v>
      </c>
      <c r="Y104" s="10">
        <v>9918.3000000000011</v>
      </c>
      <c r="Z104" s="9" t="s">
        <v>81</v>
      </c>
      <c r="AA104" s="8">
        <v>9897.0465000000022</v>
      </c>
      <c r="AB104" s="8">
        <v>9897.0465000000022</v>
      </c>
      <c r="AC104" s="8">
        <v>0</v>
      </c>
      <c r="AD104" s="8">
        <v>0</v>
      </c>
      <c r="AE104" s="8">
        <v>9897.0465000000022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45743</v>
      </c>
      <c r="AK104" s="3">
        <v>45739</v>
      </c>
      <c r="AL104" s="3">
        <v>45732</v>
      </c>
      <c r="AM104" s="3">
        <v>45740</v>
      </c>
      <c r="AN104" s="3">
        <v>45741</v>
      </c>
      <c r="AO104" s="3">
        <v>45742</v>
      </c>
      <c r="AP104" s="3">
        <v>45738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525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251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67</v>
      </c>
      <c r="V106" s="10">
        <v>0</v>
      </c>
      <c r="W106" s="10">
        <v>67</v>
      </c>
      <c r="X106" s="10">
        <v>0</v>
      </c>
      <c r="Y106" s="10">
        <v>70.350000000000009</v>
      </c>
      <c r="Z106" s="9" t="s">
        <v>81</v>
      </c>
      <c r="AA106" s="8">
        <v>70.199250000000006</v>
      </c>
      <c r="AB106" s="8">
        <v>70.199250000000006</v>
      </c>
      <c r="AC106" s="8">
        <v>0</v>
      </c>
      <c r="AD106" s="8">
        <v>0</v>
      </c>
      <c r="AE106" s="8">
        <v>70.199250000000006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526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20955</v>
      </c>
      <c r="AC107" s="8">
        <v>0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45611</v>
      </c>
      <c r="B108" s="14" t="s">
        <v>246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1945</v>
      </c>
      <c r="V108" s="10">
        <v>0</v>
      </c>
      <c r="W108" s="10">
        <v>1945</v>
      </c>
      <c r="X108" s="10">
        <v>0</v>
      </c>
      <c r="Y108" s="10">
        <v>2042.25</v>
      </c>
      <c r="Z108" s="9" t="s">
        <v>81</v>
      </c>
      <c r="AA108" s="8">
        <v>2037.8737500000002</v>
      </c>
      <c r="AB108" s="8">
        <v>0</v>
      </c>
      <c r="AC108" s="8">
        <v>2037.8737500000002</v>
      </c>
      <c r="AD108" s="8">
        <v>0</v>
      </c>
      <c r="AE108" s="8">
        <v>2037.8737500000002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153.97268333333332</v>
      </c>
    </row>
    <row r="109" spans="1:56" ht="28.5" customHeight="1" x14ac:dyDescent="0.45">
      <c r="A109" s="3">
        <v>45721</v>
      </c>
      <c r="B109" s="14" t="s">
        <v>522</v>
      </c>
      <c r="C109" s="9" t="s">
        <v>152</v>
      </c>
      <c r="D109" s="13" t="s">
        <v>363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45674</v>
      </c>
      <c r="B110" s="14" t="s">
        <v>374</v>
      </c>
      <c r="C110" s="9" t="s">
        <v>152</v>
      </c>
      <c r="D110" s="13" t="s">
        <v>363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940</v>
      </c>
      <c r="V110" s="10">
        <v>0</v>
      </c>
      <c r="W110" s="10">
        <v>940</v>
      </c>
      <c r="X110" s="10">
        <v>0</v>
      </c>
      <c r="Y110" s="10">
        <v>987</v>
      </c>
      <c r="Z110" s="9" t="s">
        <v>81</v>
      </c>
      <c r="AA110" s="8">
        <v>984.8850000000001</v>
      </c>
      <c r="AB110" s="8">
        <v>0</v>
      </c>
      <c r="AC110" s="8">
        <v>984.8850000000001</v>
      </c>
      <c r="AD110" s="8">
        <v>0</v>
      </c>
      <c r="AE110" s="8">
        <v>984.8850000000001</v>
      </c>
      <c r="AF110" s="8" t="s">
        <v>302</v>
      </c>
      <c r="AG110" s="1" t="s">
        <v>123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74.413533333333319</v>
      </c>
    </row>
    <row r="111" spans="1:56" ht="28.5" customHeight="1" x14ac:dyDescent="0.45">
      <c r="A111" s="3">
        <v>45721</v>
      </c>
      <c r="B111" s="14" t="s">
        <v>527</v>
      </c>
      <c r="C111" s="9" t="s">
        <v>152</v>
      </c>
      <c r="D111" s="13" t="s">
        <v>163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5040</v>
      </c>
      <c r="V111" s="10">
        <v>418</v>
      </c>
      <c r="W111" s="10">
        <v>4622</v>
      </c>
      <c r="X111" s="10">
        <v>0</v>
      </c>
      <c r="Y111" s="10">
        <v>4853.1000000000004</v>
      </c>
      <c r="Z111" s="9" t="s">
        <v>81</v>
      </c>
      <c r="AA111" s="8">
        <v>4842.7004999999999</v>
      </c>
      <c r="AB111" s="8">
        <v>0</v>
      </c>
      <c r="AC111" s="8">
        <v>4842.7004999999999</v>
      </c>
      <c r="AD111" s="8">
        <v>0</v>
      </c>
      <c r="AE111" s="8">
        <v>4842.7004999999999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365.8929266666666</v>
      </c>
    </row>
    <row r="112" spans="1:56" ht="28.5" customHeight="1" x14ac:dyDescent="0.45">
      <c r="A112" s="3">
        <v>45720</v>
      </c>
      <c r="B112" s="14" t="s">
        <v>511</v>
      </c>
      <c r="C112" s="9" t="s">
        <v>111</v>
      </c>
      <c r="D112" s="13" t="s">
        <v>496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45706</v>
      </c>
      <c r="B113" s="14" t="s">
        <v>430</v>
      </c>
      <c r="C113" s="9" t="s">
        <v>111</v>
      </c>
      <c r="D113" s="13" t="s">
        <v>431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45667</v>
      </c>
      <c r="B114" s="14" t="s">
        <v>344</v>
      </c>
      <c r="C114" s="9" t="s">
        <v>111</v>
      </c>
      <c r="D114" s="13" t="s">
        <v>338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2500</v>
      </c>
      <c r="V114" s="10">
        <v>2432</v>
      </c>
      <c r="W114" s="10">
        <v>68</v>
      </c>
      <c r="X114" s="10">
        <v>0</v>
      </c>
      <c r="Y114" s="10">
        <v>71.400000000000006</v>
      </c>
      <c r="Z114" s="9" t="s">
        <v>81</v>
      </c>
      <c r="AA114" s="8">
        <v>75.046839999999989</v>
      </c>
      <c r="AB114" s="8">
        <v>75.046839999999989</v>
      </c>
      <c r="AC114" s="8">
        <v>0</v>
      </c>
      <c r="AD114" s="8">
        <v>0</v>
      </c>
      <c r="AE114" s="8">
        <v>75.046839999999989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45667</v>
      </c>
      <c r="B115" s="14" t="s">
        <v>346</v>
      </c>
      <c r="C115" s="9" t="s">
        <v>111</v>
      </c>
      <c r="D115" s="13" t="s">
        <v>340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81</v>
      </c>
      <c r="AA115" s="8">
        <v>13243.56</v>
      </c>
      <c r="AB115" s="8">
        <v>0</v>
      </c>
      <c r="AC115" s="8">
        <v>13243.56</v>
      </c>
      <c r="AD115" s="8">
        <v>0</v>
      </c>
      <c r="AE115" s="8">
        <v>13243.56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1000.6245333333335</v>
      </c>
    </row>
    <row r="116" spans="1:56" ht="28.5" customHeight="1" x14ac:dyDescent="0.45">
      <c r="A116" s="3">
        <v>45721</v>
      </c>
      <c r="B116" s="14" t="s">
        <v>526</v>
      </c>
      <c r="C116" s="9" t="s">
        <v>152</v>
      </c>
      <c r="D116" s="13" t="s">
        <v>141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20955</v>
      </c>
      <c r="AB116" s="8">
        <v>0</v>
      </c>
      <c r="AC116" s="8">
        <v>20955</v>
      </c>
      <c r="AD116" s="8">
        <v>0</v>
      </c>
      <c r="AE116" s="8">
        <v>20955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1583.2666666666664</v>
      </c>
    </row>
    <row r="117" spans="1:56" ht="28.5" customHeight="1" x14ac:dyDescent="0.45">
      <c r="A117" s="3">
        <v>45721</v>
      </c>
      <c r="B117" s="14" t="s">
        <v>524</v>
      </c>
      <c r="C117" s="9" t="s">
        <v>152</v>
      </c>
      <c r="D117" s="13" t="s">
        <v>162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10477.5</v>
      </c>
      <c r="AB117" s="8">
        <v>0</v>
      </c>
      <c r="AC117" s="8">
        <v>10477.5</v>
      </c>
      <c r="AD117" s="8">
        <v>0</v>
      </c>
      <c r="AE117" s="8">
        <v>10477.5</v>
      </c>
      <c r="AF117" s="8">
        <v>0</v>
      </c>
      <c r="AG117" s="1" t="s">
        <v>123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791.63333333333321</v>
      </c>
    </row>
    <row r="118" spans="1:56" ht="28.5" customHeight="1" x14ac:dyDescent="0.45">
      <c r="A118" s="3">
        <v>45721</v>
      </c>
      <c r="B118" s="14" t="s">
        <v>527</v>
      </c>
      <c r="C118" s="9" t="s">
        <v>152</v>
      </c>
      <c r="D118" s="13" t="s">
        <v>498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5040</v>
      </c>
      <c r="V118" s="10">
        <v>0</v>
      </c>
      <c r="W118" s="10">
        <v>5040</v>
      </c>
      <c r="X118" s="10">
        <v>0</v>
      </c>
      <c r="Y118" s="10">
        <v>5292</v>
      </c>
      <c r="Z118" s="9" t="s">
        <v>81</v>
      </c>
      <c r="AA118" s="8">
        <v>5280.6600000000008</v>
      </c>
      <c r="AB118" s="8">
        <v>0</v>
      </c>
      <c r="AC118" s="8">
        <v>5280.6600000000008</v>
      </c>
      <c r="AD118" s="8">
        <v>0</v>
      </c>
      <c r="AE118" s="8">
        <v>5280.6600000000008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398.98320000000001</v>
      </c>
    </row>
    <row r="119" spans="1:56" ht="28.5" customHeight="1" x14ac:dyDescent="0.45">
      <c r="A119" s="3">
        <v>45611</v>
      </c>
      <c r="B119" s="14" t="s">
        <v>248</v>
      </c>
      <c r="C119" s="9" t="s">
        <v>152</v>
      </c>
      <c r="D119" s="13" t="s">
        <v>498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640</v>
      </c>
      <c r="V119" s="10">
        <v>225</v>
      </c>
      <c r="W119" s="10">
        <v>415</v>
      </c>
      <c r="X119" s="10">
        <v>0</v>
      </c>
      <c r="Y119" s="10">
        <v>435.75</v>
      </c>
      <c r="Z119" s="9" t="s">
        <v>81</v>
      </c>
      <c r="AA119" s="8">
        <v>434.81625000000008</v>
      </c>
      <c r="AB119" s="8">
        <v>0</v>
      </c>
      <c r="AC119" s="8">
        <v>434.81625000000008</v>
      </c>
      <c r="AD119" s="8">
        <v>0</v>
      </c>
      <c r="AE119" s="8">
        <v>434.81625000000008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32.852783333333335</v>
      </c>
    </row>
    <row r="120" spans="1:56" ht="28.5" customHeight="1" x14ac:dyDescent="0.45">
      <c r="A120" s="3">
        <v>45721</v>
      </c>
      <c r="B120" s="14" t="s">
        <v>528</v>
      </c>
      <c r="C120" s="9" t="s">
        <v>152</v>
      </c>
      <c r="D120" s="13" t="s">
        <v>421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10080</v>
      </c>
      <c r="V120" s="10">
        <v>0</v>
      </c>
      <c r="W120" s="10">
        <v>10080</v>
      </c>
      <c r="X120" s="10">
        <v>0</v>
      </c>
      <c r="Y120" s="10">
        <v>10584</v>
      </c>
      <c r="Z120" s="9" t="s">
        <v>81</v>
      </c>
      <c r="AA120" s="8">
        <v>10279.684800000001</v>
      </c>
      <c r="AB120" s="8">
        <v>0</v>
      </c>
      <c r="AC120" s="8">
        <v>10279.684800000001</v>
      </c>
      <c r="AD120" s="8">
        <v>0</v>
      </c>
      <c r="AE120" s="8">
        <v>10279.684800000001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776.68729599999983</v>
      </c>
    </row>
    <row r="121" spans="1:56" ht="28.5" customHeight="1" x14ac:dyDescent="0.45">
      <c r="A121" s="3" t="s">
        <v>146</v>
      </c>
      <c r="B121" s="14" t="s">
        <v>146</v>
      </c>
      <c r="C121" s="9" t="s">
        <v>155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70000</v>
      </c>
      <c r="V121" s="10">
        <v>0</v>
      </c>
      <c r="W121" s="10">
        <v>70000</v>
      </c>
      <c r="X121" s="10">
        <v>0</v>
      </c>
      <c r="Y121" s="10">
        <v>73500</v>
      </c>
      <c r="Z121" s="9" t="s">
        <v>81</v>
      </c>
      <c r="AA121" s="8">
        <v>75298.3</v>
      </c>
      <c r="AB121" s="8">
        <v>0</v>
      </c>
      <c r="AC121" s="8">
        <v>75298.3</v>
      </c>
      <c r="AD121" s="8">
        <v>0</v>
      </c>
      <c r="AE121" s="8">
        <v>75298.3</v>
      </c>
      <c r="AF121" s="8">
        <v>0</v>
      </c>
      <c r="AG121" s="1" t="s">
        <v>124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5689.2048888888894</v>
      </c>
    </row>
    <row r="122" spans="1:56" ht="28.5" customHeight="1" x14ac:dyDescent="0.45">
      <c r="A122" s="3" t="s">
        <v>146</v>
      </c>
      <c r="B122" s="14" t="s">
        <v>146</v>
      </c>
      <c r="C122" s="9" t="s">
        <v>152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45777</v>
      </c>
      <c r="U122" s="11">
        <v>140000</v>
      </c>
      <c r="V122" s="10">
        <v>0</v>
      </c>
      <c r="W122" s="10">
        <v>140000</v>
      </c>
      <c r="X122" s="10">
        <v>0</v>
      </c>
      <c r="Y122" s="10">
        <v>147000</v>
      </c>
      <c r="Z122" s="9" t="s">
        <v>81</v>
      </c>
      <c r="AA122" s="8">
        <v>146685</v>
      </c>
      <c r="AB122" s="8">
        <v>0</v>
      </c>
      <c r="AC122" s="8">
        <v>146685</v>
      </c>
      <c r="AD122" s="8">
        <v>0</v>
      </c>
      <c r="AE122" s="8">
        <v>146685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11082.866666666665</v>
      </c>
    </row>
    <row r="123" spans="1:56" ht="28.5" customHeight="1" x14ac:dyDescent="0.45">
      <c r="A123" s="3" t="s">
        <v>146</v>
      </c>
      <c r="B123" s="14" t="s">
        <v>146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45777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1667.7075555555555</v>
      </c>
    </row>
    <row r="124" spans="1:56" ht="28.5" customHeight="1" x14ac:dyDescent="0.45">
      <c r="A124" s="3">
        <v>45705</v>
      </c>
      <c r="B124" s="14" t="s">
        <v>429</v>
      </c>
      <c r="C124" s="9" t="s">
        <v>152</v>
      </c>
      <c r="D124" s="13" t="s">
        <v>244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254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2640</v>
      </c>
      <c r="V124" s="10">
        <v>0</v>
      </c>
      <c r="W124" s="10">
        <v>2640</v>
      </c>
      <c r="X124" s="10">
        <v>11870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519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331</v>
      </c>
      <c r="C125" s="9" t="s">
        <v>132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331</v>
      </c>
      <c r="C126" s="9" t="s">
        <v>132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331</v>
      </c>
      <c r="C127" s="9" t="s">
        <v>132</v>
      </c>
      <c r="D127" s="13" t="s">
        <v>305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331</v>
      </c>
      <c r="C128" s="9" t="s">
        <v>132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45674</v>
      </c>
      <c r="B129" s="14" t="s">
        <v>331</v>
      </c>
      <c r="C129" s="9" t="s">
        <v>132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416.92688888888887</v>
      </c>
    </row>
    <row r="130" spans="1:56" ht="28.5" customHeight="1" x14ac:dyDescent="0.45">
      <c r="A130" s="3">
        <v>45674</v>
      </c>
      <c r="B130" s="14" t="s">
        <v>331</v>
      </c>
      <c r="C130" s="9" t="s">
        <v>132</v>
      </c>
      <c r="D130" s="13" t="s">
        <v>364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416.92688888888887</v>
      </c>
    </row>
    <row r="131" spans="1:56" ht="28.5" customHeight="1" x14ac:dyDescent="0.45">
      <c r="A131" s="3">
        <v>45660</v>
      </c>
      <c r="B131" s="14" t="s">
        <v>331</v>
      </c>
      <c r="C131" s="9" t="s">
        <v>132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406.37177777777782</v>
      </c>
    </row>
    <row r="132" spans="1:56" ht="28.5" customHeight="1" x14ac:dyDescent="0.45">
      <c r="A132" s="3" t="s">
        <v>146</v>
      </c>
      <c r="B132" s="14" t="s">
        <v>146</v>
      </c>
      <c r="C132" s="9" t="s">
        <v>98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40000</v>
      </c>
      <c r="V132" s="10">
        <v>0</v>
      </c>
      <c r="W132" s="10">
        <v>40000</v>
      </c>
      <c r="X132" s="10">
        <v>0</v>
      </c>
      <c r="Y132" s="10">
        <v>42000</v>
      </c>
      <c r="Z132" s="9" t="s">
        <v>81</v>
      </c>
      <c r="AA132" s="8">
        <v>43027.600000000006</v>
      </c>
      <c r="AB132" s="8">
        <v>0</v>
      </c>
      <c r="AC132" s="8">
        <v>43027.600000000006</v>
      </c>
      <c r="AD132" s="8">
        <v>0</v>
      </c>
      <c r="AE132" s="8">
        <v>43027.600000000006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3250.9742222222226</v>
      </c>
    </row>
    <row r="133" spans="1:56" ht="28.5" customHeight="1" x14ac:dyDescent="0.45">
      <c r="A133" s="3">
        <v>45720</v>
      </c>
      <c r="B133" s="14" t="s">
        <v>512</v>
      </c>
      <c r="C133" s="9" t="s">
        <v>111</v>
      </c>
      <c r="D133" s="13" t="s">
        <v>494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250.15613333333337</v>
      </c>
    </row>
    <row r="134" spans="1:56" ht="28.5" customHeight="1" x14ac:dyDescent="0.45">
      <c r="A134" s="3">
        <v>45720</v>
      </c>
      <c r="B134" s="14" t="s">
        <v>513</v>
      </c>
      <c r="C134" s="9" t="s">
        <v>111</v>
      </c>
      <c r="D134" s="13" t="s">
        <v>495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250.15613333333337</v>
      </c>
    </row>
    <row r="135" spans="1:56" ht="28.5" customHeight="1" x14ac:dyDescent="0.45">
      <c r="A135" s="3">
        <v>45720</v>
      </c>
      <c r="B135" s="14" t="s">
        <v>511</v>
      </c>
      <c r="C135" s="9" t="s">
        <v>111</v>
      </c>
      <c r="D135" s="13" t="s">
        <v>496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123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416.92688888888887</v>
      </c>
    </row>
    <row r="136" spans="1:56" ht="28.5" customHeight="1" x14ac:dyDescent="0.45">
      <c r="A136" s="3">
        <v>45720</v>
      </c>
      <c r="B136" s="14" t="s">
        <v>514</v>
      </c>
      <c r="C136" s="9" t="s">
        <v>111</v>
      </c>
      <c r="D136" s="13" t="s">
        <v>499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416.92688888888887</v>
      </c>
    </row>
    <row r="137" spans="1:56" ht="28.5" customHeight="1" x14ac:dyDescent="0.45">
      <c r="A137" s="3">
        <v>45712</v>
      </c>
      <c r="B137" s="14" t="s">
        <v>456</v>
      </c>
      <c r="C137" s="9" t="s">
        <v>111</v>
      </c>
      <c r="D137" s="13" t="s">
        <v>127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416.92688888888887</v>
      </c>
    </row>
    <row r="138" spans="1:56" ht="28.5" customHeight="1" x14ac:dyDescent="0.45">
      <c r="A138" s="3">
        <v>45701</v>
      </c>
      <c r="B138" s="14" t="s">
        <v>414</v>
      </c>
      <c r="C138" s="9" t="s">
        <v>80</v>
      </c>
      <c r="D138" s="13" t="s">
        <v>415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333.54151111111111</v>
      </c>
    </row>
    <row r="139" spans="1:56" ht="28.5" customHeight="1" x14ac:dyDescent="0.45">
      <c r="A139" s="3">
        <v>45701</v>
      </c>
      <c r="B139" s="14" t="s">
        <v>416</v>
      </c>
      <c r="C139" s="9" t="s">
        <v>80</v>
      </c>
      <c r="D139" s="13" t="s">
        <v>417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250.15613333333337</v>
      </c>
    </row>
    <row r="140" spans="1:56" ht="28.5" customHeight="1" x14ac:dyDescent="0.45">
      <c r="A140" s="3">
        <v>45701</v>
      </c>
      <c r="B140" s="14" t="s">
        <v>418</v>
      </c>
      <c r="C140" s="9" t="s">
        <v>80</v>
      </c>
      <c r="D140" s="13" t="s">
        <v>378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3478.5300000000007</v>
      </c>
      <c r="AB140" s="8">
        <v>0</v>
      </c>
      <c r="AC140" s="8">
        <v>3478.5300000000007</v>
      </c>
      <c r="AD140" s="8">
        <v>0</v>
      </c>
      <c r="AE140" s="8">
        <v>3478.5300000000007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262.82226666666674</v>
      </c>
    </row>
    <row r="141" spans="1:56" ht="28.5" customHeight="1" x14ac:dyDescent="0.45">
      <c r="A141" s="3">
        <v>45681</v>
      </c>
      <c r="B141" s="14" t="s">
        <v>381</v>
      </c>
      <c r="C141" s="9" t="s">
        <v>80</v>
      </c>
      <c r="D141" s="13" t="s">
        <v>378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262.82226666666674</v>
      </c>
    </row>
    <row r="142" spans="1:56" ht="28.5" customHeight="1" x14ac:dyDescent="0.45">
      <c r="A142" s="3">
        <v>45705</v>
      </c>
      <c r="B142" s="14" t="s">
        <v>428</v>
      </c>
      <c r="C142" s="9" t="s">
        <v>152</v>
      </c>
      <c r="D142" s="13" t="s">
        <v>210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254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855</v>
      </c>
      <c r="V142" s="10">
        <v>0</v>
      </c>
      <c r="W142" s="10">
        <v>855</v>
      </c>
      <c r="X142" s="10">
        <v>16440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453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45674</v>
      </c>
      <c r="B143" s="14" t="s">
        <v>375</v>
      </c>
      <c r="C143" s="9" t="s">
        <v>152</v>
      </c>
      <c r="D143" s="13" t="s">
        <v>365</v>
      </c>
      <c r="E143" s="9">
        <v>20</v>
      </c>
      <c r="F143" s="9">
        <v>35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254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152</v>
      </c>
      <c r="V143" s="10">
        <v>0</v>
      </c>
      <c r="W143" s="10">
        <v>152</v>
      </c>
      <c r="X143" s="10">
        <v>6000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5987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452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45611</v>
      </c>
      <c r="B144" s="14" t="s">
        <v>247</v>
      </c>
      <c r="C144" s="9" t="s">
        <v>152</v>
      </c>
      <c r="D144" s="13" t="s">
        <v>161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45611</v>
      </c>
      <c r="B145" s="14" t="s">
        <v>250</v>
      </c>
      <c r="C145" s="9" t="s">
        <v>152</v>
      </c>
      <c r="D145" s="13" t="s">
        <v>243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117</v>
      </c>
      <c r="V145" s="10">
        <v>0</v>
      </c>
      <c r="W145" s="10">
        <v>117</v>
      </c>
      <c r="X145" s="10">
        <v>10065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45611</v>
      </c>
      <c r="B146" s="14" t="s">
        <v>249</v>
      </c>
      <c r="C146" s="9" t="s">
        <v>152</v>
      </c>
      <c r="D146" s="13" t="s">
        <v>228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1434</v>
      </c>
      <c r="V146" s="10">
        <v>0</v>
      </c>
      <c r="W146" s="10">
        <v>1434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145</v>
      </c>
      <c r="AY146" s="2">
        <v>29.3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45523</v>
      </c>
      <c r="B147" s="14" t="s">
        <v>206</v>
      </c>
      <c r="C147" s="9" t="s">
        <v>152</v>
      </c>
      <c r="D147" s="13" t="s">
        <v>204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1260</v>
      </c>
      <c r="V147" s="10">
        <v>0</v>
      </c>
      <c r="W147" s="10">
        <v>1260</v>
      </c>
      <c r="X147" s="10">
        <v>11095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45523</v>
      </c>
      <c r="B148" s="14" t="s">
        <v>206</v>
      </c>
      <c r="C148" s="9" t="s">
        <v>152</v>
      </c>
      <c r="D148" s="13" t="s">
        <v>205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89</v>
      </c>
      <c r="V148" s="10">
        <v>0</v>
      </c>
      <c r="W148" s="10">
        <v>89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45660</v>
      </c>
      <c r="B149" s="14" t="s">
        <v>331</v>
      </c>
      <c r="C149" s="9" t="s">
        <v>132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142</v>
      </c>
      <c r="U149" s="11">
        <v>2500</v>
      </c>
      <c r="V149" s="10">
        <v>2313</v>
      </c>
      <c r="W149" s="10">
        <v>187</v>
      </c>
      <c r="X149" s="10">
        <v>2700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45643</v>
      </c>
      <c r="B150" s="14" t="s">
        <v>288</v>
      </c>
      <c r="C150" s="9" t="s">
        <v>111</v>
      </c>
      <c r="D150" s="13" t="s">
        <v>289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4000</v>
      </c>
      <c r="V150" s="10">
        <v>3712</v>
      </c>
      <c r="W150" s="10">
        <v>288</v>
      </c>
      <c r="X150" s="10">
        <v>4300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142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45720</v>
      </c>
      <c r="B151" s="14" t="s">
        <v>138</v>
      </c>
      <c r="C151" s="9" t="s">
        <v>111</v>
      </c>
      <c r="D151" s="13" t="s">
        <v>291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142</v>
      </c>
      <c r="U151" s="11">
        <v>4000</v>
      </c>
      <c r="V151" s="10">
        <v>4010</v>
      </c>
      <c r="W151" s="10">
        <v>0</v>
      </c>
      <c r="X151" s="10">
        <v>4470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142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45720</v>
      </c>
      <c r="B152" s="14" t="s">
        <v>138</v>
      </c>
      <c r="C152" s="9" t="s">
        <v>111</v>
      </c>
      <c r="D152" s="13" t="s">
        <v>339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3000</v>
      </c>
      <c r="V152" s="10">
        <v>3065</v>
      </c>
      <c r="W152" s="10">
        <v>0</v>
      </c>
      <c r="X152" s="10">
        <v>3300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45628</v>
      </c>
      <c r="B153" s="14" t="s">
        <v>261</v>
      </c>
      <c r="C153" s="9" t="s">
        <v>111</v>
      </c>
      <c r="D153" s="13" t="s">
        <v>262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2500</v>
      </c>
      <c r="V153" s="10">
        <v>2600</v>
      </c>
      <c r="W153" s="10">
        <v>0</v>
      </c>
      <c r="X153" s="10">
        <v>2800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45541</v>
      </c>
      <c r="B154" s="14" t="s">
        <v>212</v>
      </c>
      <c r="C154" s="9" t="s">
        <v>111</v>
      </c>
      <c r="D154" s="13" t="s">
        <v>213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219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353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45673</v>
      </c>
      <c r="B155" s="14" t="s">
        <v>331</v>
      </c>
      <c r="C155" s="9" t="s">
        <v>132</v>
      </c>
      <c r="D155" s="13" t="s">
        <v>359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142</v>
      </c>
      <c r="U155" s="11">
        <v>2500</v>
      </c>
      <c r="V155" s="10">
        <v>2400</v>
      </c>
      <c r="W155" s="10">
        <v>100</v>
      </c>
      <c r="X155" s="10">
        <v>2820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45548</v>
      </c>
      <c r="B156" s="14" t="s">
        <v>216</v>
      </c>
      <c r="C156" s="9" t="s">
        <v>111</v>
      </c>
      <c r="D156" s="13" t="s">
        <v>215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2364</v>
      </c>
      <c r="W156" s="10">
        <v>136</v>
      </c>
      <c r="X156" s="10">
        <v>5500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124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145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45581</v>
      </c>
      <c r="B157" s="14" t="s">
        <v>223</v>
      </c>
      <c r="C157" s="9" t="s">
        <v>111</v>
      </c>
      <c r="D157" s="13" t="s">
        <v>224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580761.00764000032</v>
      </c>
      <c r="AB158" s="8">
        <v>100360.78733999998</v>
      </c>
      <c r="AC158" s="8">
        <v>480400.22030000028</v>
      </c>
      <c r="AD158" s="8">
        <v>24563.80025</v>
      </c>
      <c r="AE158" s="8">
        <v>556197.20739000023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45694</v>
      </c>
      <c r="B159" s="14" t="s">
        <v>400</v>
      </c>
      <c r="C159" s="9" t="s">
        <v>132</v>
      </c>
      <c r="D159" s="13" t="s">
        <v>397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6000</v>
      </c>
      <c r="V159" s="10">
        <v>0</v>
      </c>
      <c r="W159" s="10">
        <v>6000</v>
      </c>
      <c r="X159" s="10">
        <v>8000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400</v>
      </c>
      <c r="C160" s="9" t="s">
        <v>132</v>
      </c>
      <c r="D160" s="13" t="s">
        <v>398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45733</v>
      </c>
      <c r="U160" s="11">
        <v>5000</v>
      </c>
      <c r="V160" s="10">
        <v>5000</v>
      </c>
      <c r="W160" s="10">
        <v>0</v>
      </c>
      <c r="X160" s="10">
        <v>5200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74</v>
      </c>
      <c r="AI160" s="1">
        <v>2</v>
      </c>
      <c r="AJ160" s="3">
        <v>45733</v>
      </c>
      <c r="AK160" s="3">
        <v>0</v>
      </c>
      <c r="AL160" s="3">
        <v>45724</v>
      </c>
      <c r="AM160" s="3">
        <v>45731</v>
      </c>
      <c r="AN160" s="3">
        <v>45732</v>
      </c>
      <c r="AO160" s="3">
        <v>45732</v>
      </c>
      <c r="AP160" s="3">
        <v>45728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332</v>
      </c>
      <c r="C161" s="9" t="s">
        <v>132</v>
      </c>
      <c r="D161" s="13" t="s">
        <v>372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45743</v>
      </c>
      <c r="U161" s="11">
        <v>5000</v>
      </c>
      <c r="V161" s="10">
        <v>4914</v>
      </c>
      <c r="W161" s="10">
        <v>86</v>
      </c>
      <c r="X161" s="10">
        <v>5400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45743</v>
      </c>
      <c r="AK161" s="3">
        <v>0</v>
      </c>
      <c r="AL161" s="3">
        <v>45734</v>
      </c>
      <c r="AM161" s="3">
        <v>45741</v>
      </c>
      <c r="AN161" s="3">
        <v>45742</v>
      </c>
      <c r="AO161" s="3">
        <v>45742</v>
      </c>
      <c r="AP161" s="3">
        <v>45738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332</v>
      </c>
      <c r="C162" s="9" t="s">
        <v>132</v>
      </c>
      <c r="D162" s="13" t="s">
        <v>309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2500</v>
      </c>
      <c r="V162" s="10">
        <v>2500</v>
      </c>
      <c r="W162" s="10">
        <v>0</v>
      </c>
      <c r="X162" s="10">
        <v>2723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332</v>
      </c>
      <c r="C163" s="9" t="s">
        <v>132</v>
      </c>
      <c r="D163" s="13" t="s">
        <v>310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6000</v>
      </c>
      <c r="V163" s="10">
        <v>0</v>
      </c>
      <c r="W163" s="10">
        <v>6000</v>
      </c>
      <c r="X163" s="10">
        <v>6300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126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332</v>
      </c>
      <c r="C164" s="9" t="s">
        <v>132</v>
      </c>
      <c r="D164" s="13" t="s">
        <v>310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7000</v>
      </c>
      <c r="V164" s="10">
        <v>0</v>
      </c>
      <c r="W164" s="10">
        <v>7000</v>
      </c>
      <c r="X164" s="10">
        <v>8763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332</v>
      </c>
      <c r="C165" s="9" t="s">
        <v>132</v>
      </c>
      <c r="D165" s="13" t="s">
        <v>310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7000</v>
      </c>
      <c r="V165" s="10">
        <v>0</v>
      </c>
      <c r="W165" s="10">
        <v>7000</v>
      </c>
      <c r="X165" s="10">
        <v>0</v>
      </c>
      <c r="Y165" s="10">
        <v>7350</v>
      </c>
      <c r="Z165" s="9" t="s">
        <v>117</v>
      </c>
      <c r="AA165" s="8">
        <v>7920.9900000000007</v>
      </c>
      <c r="AB165" s="8">
        <v>0</v>
      </c>
      <c r="AC165" s="8">
        <v>7920.9900000000007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623.99799000000007</v>
      </c>
    </row>
    <row r="166" spans="1:56" ht="28.5" customHeight="1" x14ac:dyDescent="0.45">
      <c r="A166" s="3">
        <v>45674</v>
      </c>
      <c r="B166" s="14" t="s">
        <v>332</v>
      </c>
      <c r="C166" s="9" t="s">
        <v>132</v>
      </c>
      <c r="D166" s="13" t="s">
        <v>308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6000</v>
      </c>
      <c r="V166" s="10">
        <v>0</v>
      </c>
      <c r="W166" s="10">
        <v>6000</v>
      </c>
      <c r="X166" s="10">
        <v>5400</v>
      </c>
      <c r="Y166" s="10">
        <v>630</v>
      </c>
      <c r="Z166" s="9" t="s">
        <v>117</v>
      </c>
      <c r="AA166" s="8">
        <v>712.8891000000001</v>
      </c>
      <c r="AB166" s="8">
        <v>0</v>
      </c>
      <c r="AC166" s="8">
        <v>712.8891000000001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56.159819100000014</v>
      </c>
    </row>
    <row r="167" spans="1:56" ht="28.5" customHeight="1" x14ac:dyDescent="0.45">
      <c r="A167" s="3">
        <v>45674</v>
      </c>
      <c r="B167" s="14" t="s">
        <v>332</v>
      </c>
      <c r="C167" s="9" t="s">
        <v>132</v>
      </c>
      <c r="D167" s="13" t="s">
        <v>308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6000</v>
      </c>
      <c r="V167" s="10">
        <v>0</v>
      </c>
      <c r="W167" s="10">
        <v>6000</v>
      </c>
      <c r="X167" s="10">
        <v>0</v>
      </c>
      <c r="Y167" s="10">
        <v>6300</v>
      </c>
      <c r="Z167" s="9" t="s">
        <v>117</v>
      </c>
      <c r="AA167" s="8">
        <v>6789.42</v>
      </c>
      <c r="AB167" s="8">
        <v>0</v>
      </c>
      <c r="AC167" s="8">
        <v>6789.42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534.85542000000009</v>
      </c>
    </row>
    <row r="168" spans="1:56" ht="28.5" customHeight="1" x14ac:dyDescent="0.45">
      <c r="A168" s="3">
        <v>45674</v>
      </c>
      <c r="B168" s="14" t="s">
        <v>332</v>
      </c>
      <c r="C168" s="9" t="s">
        <v>132</v>
      </c>
      <c r="D168" s="13" t="s">
        <v>369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45674</v>
      </c>
      <c r="B169" s="14" t="s">
        <v>332</v>
      </c>
      <c r="C169" s="9" t="s">
        <v>132</v>
      </c>
      <c r="D169" s="13" t="s">
        <v>371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2500</v>
      </c>
      <c r="V169" s="10">
        <v>2500</v>
      </c>
      <c r="W169" s="10">
        <v>0</v>
      </c>
      <c r="X169" s="10">
        <v>2700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332</v>
      </c>
      <c r="C170" s="9" t="s">
        <v>132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117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222.85642500000006</v>
      </c>
    </row>
    <row r="171" spans="1:56" ht="28.5" customHeight="1" x14ac:dyDescent="0.45">
      <c r="A171" s="3">
        <v>45674</v>
      </c>
      <c r="B171" s="14" t="s">
        <v>332</v>
      </c>
      <c r="C171" s="9" t="s">
        <v>132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45742</v>
      </c>
      <c r="U171" s="11">
        <v>5000</v>
      </c>
      <c r="V171" s="10">
        <v>5000</v>
      </c>
      <c r="W171" s="10">
        <v>0</v>
      </c>
      <c r="X171" s="10">
        <v>5200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74</v>
      </c>
      <c r="AI171" s="1">
        <v>2</v>
      </c>
      <c r="AJ171" s="3">
        <v>45742</v>
      </c>
      <c r="AK171" s="3">
        <v>0</v>
      </c>
      <c r="AL171" s="3">
        <v>45733</v>
      </c>
      <c r="AM171" s="3">
        <v>45740</v>
      </c>
      <c r="AN171" s="3">
        <v>45741</v>
      </c>
      <c r="AO171" s="3">
        <v>45741</v>
      </c>
      <c r="AP171" s="3">
        <v>45737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332</v>
      </c>
      <c r="C172" s="9" t="s">
        <v>132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117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222.85642500000006</v>
      </c>
    </row>
    <row r="173" spans="1:56" ht="28.5" customHeight="1" x14ac:dyDescent="0.45">
      <c r="A173" s="3">
        <v>45694</v>
      </c>
      <c r="B173" s="14" t="s">
        <v>400</v>
      </c>
      <c r="C173" s="9" t="s">
        <v>132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45734</v>
      </c>
      <c r="U173" s="11">
        <v>6000</v>
      </c>
      <c r="V173" s="10">
        <v>1800</v>
      </c>
      <c r="W173" s="10">
        <v>4200</v>
      </c>
      <c r="X173" s="10">
        <v>6000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45734</v>
      </c>
      <c r="AK173" s="3">
        <v>0</v>
      </c>
      <c r="AL173" s="3">
        <v>45725</v>
      </c>
      <c r="AM173" s="3">
        <v>45732</v>
      </c>
      <c r="AN173" s="3">
        <v>45733</v>
      </c>
      <c r="AO173" s="3">
        <v>45733</v>
      </c>
      <c r="AP173" s="3">
        <v>45729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400</v>
      </c>
      <c r="C174" s="9" t="s">
        <v>132</v>
      </c>
      <c r="D174" s="13" t="s">
        <v>398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45734</v>
      </c>
      <c r="U174" s="11">
        <v>15000</v>
      </c>
      <c r="V174" s="10">
        <v>0</v>
      </c>
      <c r="W174" s="10">
        <v>15000</v>
      </c>
      <c r="X174" s="10">
        <v>17840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45734</v>
      </c>
      <c r="AK174" s="3">
        <v>0</v>
      </c>
      <c r="AL174" s="3">
        <v>45725</v>
      </c>
      <c r="AM174" s="3">
        <v>45732</v>
      </c>
      <c r="AN174" s="3">
        <v>45733</v>
      </c>
      <c r="AO174" s="3">
        <v>45733</v>
      </c>
      <c r="AP174" s="3">
        <v>45729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332</v>
      </c>
      <c r="C175" s="9" t="s">
        <v>132</v>
      </c>
      <c r="D175" s="13" t="s">
        <v>368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45735</v>
      </c>
      <c r="U175" s="11">
        <v>5000</v>
      </c>
      <c r="V175" s="10">
        <v>0</v>
      </c>
      <c r="W175" s="10">
        <v>5000</v>
      </c>
      <c r="X175" s="10">
        <v>5300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45735</v>
      </c>
      <c r="AK175" s="3">
        <v>0</v>
      </c>
      <c r="AL175" s="3">
        <v>45726</v>
      </c>
      <c r="AM175" s="3">
        <v>45733</v>
      </c>
      <c r="AN175" s="3">
        <v>45734</v>
      </c>
      <c r="AO175" s="3">
        <v>45734</v>
      </c>
      <c r="AP175" s="3">
        <v>45730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45674</v>
      </c>
      <c r="B176" s="14" t="s">
        <v>332</v>
      </c>
      <c r="C176" s="9" t="s">
        <v>132</v>
      </c>
      <c r="D176" s="13" t="s">
        <v>309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117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445.71285000000012</v>
      </c>
    </row>
    <row r="177" spans="1:56" ht="28.5" customHeight="1" x14ac:dyDescent="0.45">
      <c r="A177" s="3">
        <v>45674</v>
      </c>
      <c r="B177" s="14" t="s">
        <v>332</v>
      </c>
      <c r="C177" s="9" t="s">
        <v>132</v>
      </c>
      <c r="D177" s="13" t="s">
        <v>434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117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222.85642500000006</v>
      </c>
    </row>
    <row r="178" spans="1:56" ht="28.5" customHeight="1" x14ac:dyDescent="0.45">
      <c r="A178" s="3">
        <v>45694</v>
      </c>
      <c r="B178" s="14" t="s">
        <v>400</v>
      </c>
      <c r="C178" s="9" t="s">
        <v>132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45737</v>
      </c>
      <c r="U178" s="11">
        <v>6000</v>
      </c>
      <c r="V178" s="10">
        <v>0</v>
      </c>
      <c r="W178" s="10">
        <v>6000</v>
      </c>
      <c r="X178" s="10">
        <v>6000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>
        <v>45737</v>
      </c>
      <c r="AK178" s="3">
        <v>0</v>
      </c>
      <c r="AL178" s="3">
        <v>45728</v>
      </c>
      <c r="AM178" s="3">
        <v>45735</v>
      </c>
      <c r="AN178" s="3">
        <v>45736</v>
      </c>
      <c r="AO178" s="3">
        <v>45736</v>
      </c>
      <c r="AP178" s="3">
        <v>45732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45694</v>
      </c>
      <c r="B179" s="14" t="s">
        <v>400</v>
      </c>
      <c r="C179" s="9" t="s">
        <v>132</v>
      </c>
      <c r="D179" s="13" t="s">
        <v>398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847.40467777777781</v>
      </c>
    </row>
    <row r="180" spans="1:56" ht="28.5" customHeight="1" x14ac:dyDescent="0.45">
      <c r="A180" s="3">
        <v>45674</v>
      </c>
      <c r="B180" s="14" t="s">
        <v>332</v>
      </c>
      <c r="C180" s="9" t="s">
        <v>132</v>
      </c>
      <c r="D180" s="13" t="s">
        <v>306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117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434.7075944444444</v>
      </c>
    </row>
    <row r="181" spans="1:56" ht="28.5" customHeight="1" x14ac:dyDescent="0.45">
      <c r="A181" s="3">
        <v>45674</v>
      </c>
      <c r="B181" s="14" t="s">
        <v>332</v>
      </c>
      <c r="C181" s="9" t="s">
        <v>132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45736</v>
      </c>
      <c r="U181" s="11">
        <v>2500</v>
      </c>
      <c r="V181" s="10">
        <v>2280</v>
      </c>
      <c r="W181" s="10">
        <v>220</v>
      </c>
      <c r="X181" s="10">
        <v>3606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45736</v>
      </c>
      <c r="AK181" s="3">
        <v>0</v>
      </c>
      <c r="AL181" s="3">
        <v>45727</v>
      </c>
      <c r="AM181" s="3">
        <v>45734</v>
      </c>
      <c r="AN181" s="3">
        <v>45735</v>
      </c>
      <c r="AO181" s="3">
        <v>45735</v>
      </c>
      <c r="AP181" s="3">
        <v>45731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45674</v>
      </c>
      <c r="B182" s="14" t="s">
        <v>332</v>
      </c>
      <c r="C182" s="9" t="s">
        <v>132</v>
      </c>
      <c r="D182" s="13" t="s">
        <v>307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117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434.7075944444444</v>
      </c>
    </row>
    <row r="183" spans="1:56" ht="28.5" customHeight="1" x14ac:dyDescent="0.45">
      <c r="A183" s="3">
        <v>45694</v>
      </c>
      <c r="B183" s="14" t="s">
        <v>400</v>
      </c>
      <c r="C183" s="9" t="s">
        <v>132</v>
      </c>
      <c r="D183" s="13" t="s">
        <v>398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423.7023388888889</v>
      </c>
    </row>
    <row r="184" spans="1:56" ht="28.5" customHeight="1" x14ac:dyDescent="0.45">
      <c r="A184" s="3">
        <v>45674</v>
      </c>
      <c r="B184" s="14" t="s">
        <v>332</v>
      </c>
      <c r="C184" s="9" t="s">
        <v>132</v>
      </c>
      <c r="D184" s="13" t="s">
        <v>370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45737</v>
      </c>
      <c r="U184" s="11">
        <v>2500</v>
      </c>
      <c r="V184" s="10">
        <v>2525</v>
      </c>
      <c r="W184" s="10">
        <v>0</v>
      </c>
      <c r="X184" s="10">
        <v>2750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45737</v>
      </c>
      <c r="AK184" s="3">
        <v>0</v>
      </c>
      <c r="AL184" s="3">
        <v>45728</v>
      </c>
      <c r="AM184" s="3">
        <v>45735</v>
      </c>
      <c r="AN184" s="3">
        <v>45736</v>
      </c>
      <c r="AO184" s="3">
        <v>45736</v>
      </c>
      <c r="AP184" s="3">
        <v>45732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45694</v>
      </c>
      <c r="B185" s="14" t="s">
        <v>400</v>
      </c>
      <c r="C185" s="9" t="s">
        <v>132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45740</v>
      </c>
      <c r="U185" s="11">
        <v>8000</v>
      </c>
      <c r="V185" s="10">
        <v>0</v>
      </c>
      <c r="W185" s="10">
        <v>8000</v>
      </c>
      <c r="X185" s="10">
        <v>8000</v>
      </c>
      <c r="Y185" s="10">
        <v>0</v>
      </c>
      <c r="Z185" s="9" t="s">
        <v>117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45">
      <c r="A186" s="3">
        <v>45674</v>
      </c>
      <c r="B186" s="14" t="s">
        <v>332</v>
      </c>
      <c r="C186" s="9" t="s">
        <v>132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45737</v>
      </c>
      <c r="U186" s="11">
        <v>2500</v>
      </c>
      <c r="V186" s="10">
        <v>2455</v>
      </c>
      <c r="W186" s="10">
        <v>45</v>
      </c>
      <c r="X186" s="10">
        <v>2697</v>
      </c>
      <c r="Y186" s="10">
        <v>0</v>
      </c>
      <c r="Z186" s="9" t="s">
        <v>117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126</v>
      </c>
      <c r="AH186" s="1" t="s">
        <v>74</v>
      </c>
      <c r="AI186" s="1">
        <v>2</v>
      </c>
      <c r="AJ186" s="3">
        <v>45737</v>
      </c>
      <c r="AK186" s="3">
        <v>0</v>
      </c>
      <c r="AL186" s="3">
        <v>45728</v>
      </c>
      <c r="AM186" s="3">
        <v>45735</v>
      </c>
      <c r="AN186" s="3">
        <v>45736</v>
      </c>
      <c r="AO186" s="3">
        <v>45736</v>
      </c>
      <c r="AP186" s="3">
        <v>45732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82</v>
      </c>
      <c r="J187" s="9" t="s">
        <v>78</v>
      </c>
      <c r="K187" s="9">
        <v>2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117</v>
      </c>
      <c r="AA187" s="8">
        <v>56739.574099999998</v>
      </c>
      <c r="AB187" s="8">
        <v>0</v>
      </c>
      <c r="AC187" s="8">
        <v>56739.574099999998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45705</v>
      </c>
      <c r="B188" s="14" t="s">
        <v>435</v>
      </c>
      <c r="C188" s="9" t="s">
        <v>152</v>
      </c>
      <c r="D188" s="13" t="s">
        <v>500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404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45731</v>
      </c>
      <c r="U188" s="11">
        <v>23040</v>
      </c>
      <c r="V188" s="10">
        <v>0</v>
      </c>
      <c r="W188" s="10">
        <v>23040</v>
      </c>
      <c r="X188" s="10">
        <v>11594</v>
      </c>
      <c r="Y188" s="10">
        <v>12018.300000000001</v>
      </c>
      <c r="Z188" s="9" t="s">
        <v>82</v>
      </c>
      <c r="AA188" s="8">
        <v>12592.173825000002</v>
      </c>
      <c r="AB188" s="8">
        <v>12592.173825000002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45731</v>
      </c>
      <c r="AK188" s="3">
        <v>0</v>
      </c>
      <c r="AL188" s="3">
        <v>45722</v>
      </c>
      <c r="AM188" s="3">
        <v>45729</v>
      </c>
      <c r="AN188" s="3">
        <v>45730</v>
      </c>
      <c r="AO188" s="3">
        <v>45730</v>
      </c>
      <c r="AP188" s="3">
        <v>45726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8.5" customHeight="1" x14ac:dyDescent="0.45">
      <c r="A189" s="3">
        <v>45705</v>
      </c>
      <c r="B189" s="14" t="s">
        <v>436</v>
      </c>
      <c r="C189" s="9" t="s">
        <v>152</v>
      </c>
      <c r="D189" s="13" t="s">
        <v>292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404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45733</v>
      </c>
      <c r="U189" s="11">
        <v>31675</v>
      </c>
      <c r="V189" s="10">
        <v>0</v>
      </c>
      <c r="W189" s="10">
        <v>31675</v>
      </c>
      <c r="X189" s="10">
        <v>0</v>
      </c>
      <c r="Y189" s="10">
        <v>33258.75</v>
      </c>
      <c r="Z189" s="9" t="s">
        <v>82</v>
      </c>
      <c r="AA189" s="8">
        <v>33187.481250000004</v>
      </c>
      <c r="AB189" s="8">
        <v>0</v>
      </c>
      <c r="AC189" s="8">
        <v>33187.481250000004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45733</v>
      </c>
      <c r="AK189" s="3">
        <v>0</v>
      </c>
      <c r="AL189" s="3">
        <v>45724</v>
      </c>
      <c r="AM189" s="3">
        <v>45731</v>
      </c>
      <c r="AN189" s="3">
        <v>45732</v>
      </c>
      <c r="AO189" s="3">
        <v>45732</v>
      </c>
      <c r="AP189" s="3">
        <v>45728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2536.9985666666676</v>
      </c>
    </row>
    <row r="190" spans="1:56" ht="28.5" customHeight="1" x14ac:dyDescent="0.45">
      <c r="A190" s="3">
        <v>45692</v>
      </c>
      <c r="B190" s="14" t="s">
        <v>401</v>
      </c>
      <c r="C190" s="9" t="s">
        <v>86</v>
      </c>
      <c r="D190" s="13" t="s">
        <v>318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234</v>
      </c>
      <c r="T190" s="12">
        <v>45734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317</v>
      </c>
      <c r="AG190" s="1" t="s">
        <v>123</v>
      </c>
      <c r="AH190" s="1" t="s">
        <v>74</v>
      </c>
      <c r="AI190" s="1">
        <v>2</v>
      </c>
      <c r="AJ190" s="3">
        <v>45734</v>
      </c>
      <c r="AK190" s="3">
        <v>0</v>
      </c>
      <c r="AL190" s="3">
        <v>45725</v>
      </c>
      <c r="AM190" s="3">
        <v>45732</v>
      </c>
      <c r="AN190" s="3">
        <v>45733</v>
      </c>
      <c r="AO190" s="3">
        <v>45733</v>
      </c>
      <c r="AP190" s="3">
        <v>45729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45727</v>
      </c>
      <c r="B191" s="14" t="s">
        <v>597</v>
      </c>
      <c r="C191" s="9" t="s">
        <v>86</v>
      </c>
      <c r="D191" s="13" t="s">
        <v>318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234</v>
      </c>
      <c r="T191" s="12">
        <v>45734</v>
      </c>
      <c r="U191" s="11">
        <v>7000</v>
      </c>
      <c r="V191" s="10">
        <v>0</v>
      </c>
      <c r="W191" s="10">
        <v>7000</v>
      </c>
      <c r="X191" s="10">
        <v>0</v>
      </c>
      <c r="Y191" s="10">
        <v>7350</v>
      </c>
      <c r="Z191" s="9" t="s">
        <v>82</v>
      </c>
      <c r="AA191" s="8">
        <v>7529.8300000000008</v>
      </c>
      <c r="AB191" s="8">
        <v>0</v>
      </c>
      <c r="AC191" s="8">
        <v>7529.8300000000008</v>
      </c>
      <c r="AD191" s="8">
        <v>0</v>
      </c>
      <c r="AE191" s="8">
        <v>0</v>
      </c>
      <c r="AF191" s="8" t="s">
        <v>317</v>
      </c>
      <c r="AG191" s="1" t="s">
        <v>123</v>
      </c>
      <c r="AH191" s="1" t="s">
        <v>74</v>
      </c>
      <c r="AI191" s="1">
        <v>2</v>
      </c>
      <c r="AJ191" s="3">
        <v>45734</v>
      </c>
      <c r="AK191" s="3">
        <v>0</v>
      </c>
      <c r="AL191" s="3">
        <v>45725</v>
      </c>
      <c r="AM191" s="3">
        <v>45732</v>
      </c>
      <c r="AN191" s="3">
        <v>45733</v>
      </c>
      <c r="AO191" s="3">
        <v>45733</v>
      </c>
      <c r="AP191" s="3">
        <v>45729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575.61367111111122</v>
      </c>
    </row>
    <row r="192" spans="1:56" ht="28.5" customHeight="1" x14ac:dyDescent="0.45">
      <c r="A192" s="3">
        <v>45714</v>
      </c>
      <c r="B192" s="14" t="s">
        <v>469</v>
      </c>
      <c r="C192" s="9" t="s">
        <v>86</v>
      </c>
      <c r="D192" s="13" t="s">
        <v>410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234</v>
      </c>
      <c r="T192" s="12">
        <v>45740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439</v>
      </c>
      <c r="AG192" s="1" t="s">
        <v>123</v>
      </c>
      <c r="AH192" s="1" t="s">
        <v>74</v>
      </c>
      <c r="AI192" s="1">
        <v>2</v>
      </c>
      <c r="AJ192" s="3">
        <v>45740</v>
      </c>
      <c r="AK192" s="3">
        <v>0</v>
      </c>
      <c r="AL192" s="3">
        <v>45731</v>
      </c>
      <c r="AM192" s="3">
        <v>45738</v>
      </c>
      <c r="AN192" s="3">
        <v>45739</v>
      </c>
      <c r="AO192" s="3">
        <v>45739</v>
      </c>
      <c r="AP192" s="3">
        <v>45735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45714</v>
      </c>
      <c r="B193" s="14" t="s">
        <v>469</v>
      </c>
      <c r="C193" s="9" t="s">
        <v>86</v>
      </c>
      <c r="D193" s="13" t="s">
        <v>411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234</v>
      </c>
      <c r="T193" s="12">
        <v>45740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32270.700000000004</v>
      </c>
      <c r="AB193" s="8">
        <v>0</v>
      </c>
      <c r="AC193" s="8">
        <v>32270.700000000004</v>
      </c>
      <c r="AD193" s="8">
        <v>0</v>
      </c>
      <c r="AE193" s="8">
        <v>0</v>
      </c>
      <c r="AF193" s="8" t="s">
        <v>439</v>
      </c>
      <c r="AG193" s="1" t="s">
        <v>123</v>
      </c>
      <c r="AH193" s="1" t="s">
        <v>74</v>
      </c>
      <c r="AI193" s="1">
        <v>2</v>
      </c>
      <c r="AJ193" s="3">
        <v>45740</v>
      </c>
      <c r="AK193" s="3">
        <v>0</v>
      </c>
      <c r="AL193" s="3">
        <v>45731</v>
      </c>
      <c r="AM193" s="3">
        <v>45738</v>
      </c>
      <c r="AN193" s="3">
        <v>45739</v>
      </c>
      <c r="AO193" s="3">
        <v>45739</v>
      </c>
      <c r="AP193" s="3">
        <v>45735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2466.9157333333337</v>
      </c>
    </row>
    <row r="194" spans="1:56" ht="28.5" customHeight="1" x14ac:dyDescent="0.45">
      <c r="A194" s="3">
        <v>45714</v>
      </c>
      <c r="B194" s="14" t="s">
        <v>470</v>
      </c>
      <c r="C194" s="9" t="s">
        <v>86</v>
      </c>
      <c r="D194" s="13" t="s">
        <v>354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45740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439</v>
      </c>
      <c r="AG194" s="1" t="s">
        <v>123</v>
      </c>
      <c r="AH194" s="1" t="s">
        <v>74</v>
      </c>
      <c r="AI194" s="1">
        <v>2</v>
      </c>
      <c r="AJ194" s="3">
        <v>45740</v>
      </c>
      <c r="AK194" s="3">
        <v>0</v>
      </c>
      <c r="AL194" s="3">
        <v>45731</v>
      </c>
      <c r="AM194" s="3">
        <v>45738</v>
      </c>
      <c r="AN194" s="3">
        <v>45739</v>
      </c>
      <c r="AO194" s="3">
        <v>45739</v>
      </c>
      <c r="AP194" s="3">
        <v>45735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45714</v>
      </c>
      <c r="B195" s="14" t="s">
        <v>471</v>
      </c>
      <c r="C195" s="9" t="s">
        <v>86</v>
      </c>
      <c r="D195" s="13" t="s">
        <v>472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45740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439</v>
      </c>
      <c r="AG195" s="1" t="s">
        <v>123</v>
      </c>
      <c r="AH195" s="1" t="s">
        <v>74</v>
      </c>
      <c r="AI195" s="1">
        <v>2</v>
      </c>
      <c r="AJ195" s="3">
        <v>45740</v>
      </c>
      <c r="AK195" s="3">
        <v>0</v>
      </c>
      <c r="AL195" s="3">
        <v>45731</v>
      </c>
      <c r="AM195" s="3">
        <v>45738</v>
      </c>
      <c r="AN195" s="3">
        <v>45739</v>
      </c>
      <c r="AO195" s="3">
        <v>45739</v>
      </c>
      <c r="AP195" s="3">
        <v>45735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45724</v>
      </c>
      <c r="B196" s="14" t="s">
        <v>598</v>
      </c>
      <c r="C196" s="9" t="s">
        <v>86</v>
      </c>
      <c r="D196" s="13" t="s">
        <v>327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443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45707</v>
      </c>
      <c r="B197" s="14" t="s">
        <v>449</v>
      </c>
      <c r="C197" s="9" t="s">
        <v>86</v>
      </c>
      <c r="D197" s="13" t="s">
        <v>440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334</v>
      </c>
      <c r="T197" s="12">
        <v>45741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301</v>
      </c>
      <c r="AG197" s="1" t="s">
        <v>124</v>
      </c>
      <c r="AH197" s="1" t="s">
        <v>74</v>
      </c>
      <c r="AI197" s="1">
        <v>2</v>
      </c>
      <c r="AJ197" s="3">
        <v>45741</v>
      </c>
      <c r="AK197" s="3">
        <v>0</v>
      </c>
      <c r="AL197" s="3">
        <v>45732</v>
      </c>
      <c r="AM197" s="3">
        <v>45739</v>
      </c>
      <c r="AN197" s="3">
        <v>45740</v>
      </c>
      <c r="AO197" s="3">
        <v>45740</v>
      </c>
      <c r="AP197" s="3">
        <v>45736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45707</v>
      </c>
      <c r="B198" s="14" t="s">
        <v>449</v>
      </c>
      <c r="C198" s="9" t="s">
        <v>86</v>
      </c>
      <c r="D198" s="13" t="s">
        <v>441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334</v>
      </c>
      <c r="T198" s="12">
        <v>45741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301</v>
      </c>
      <c r="AG198" s="1" t="s">
        <v>123</v>
      </c>
      <c r="AH198" s="1" t="s">
        <v>74</v>
      </c>
      <c r="AI198" s="1">
        <v>2</v>
      </c>
      <c r="AJ198" s="3">
        <v>45741</v>
      </c>
      <c r="AK198" s="3">
        <v>0</v>
      </c>
      <c r="AL198" s="3">
        <v>45732</v>
      </c>
      <c r="AM198" s="3">
        <v>45739</v>
      </c>
      <c r="AN198" s="3">
        <v>45740</v>
      </c>
      <c r="AO198" s="3">
        <v>45740</v>
      </c>
      <c r="AP198" s="3">
        <v>45736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45707</v>
      </c>
      <c r="B199" s="14" t="s">
        <v>449</v>
      </c>
      <c r="C199" s="9" t="s">
        <v>86</v>
      </c>
      <c r="D199" s="13" t="s">
        <v>384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334</v>
      </c>
      <c r="T199" s="12">
        <v>45741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301</v>
      </c>
      <c r="AG199" s="1" t="s">
        <v>123</v>
      </c>
      <c r="AH199" s="1" t="s">
        <v>74</v>
      </c>
      <c r="AI199" s="1">
        <v>2</v>
      </c>
      <c r="AJ199" s="3">
        <v>45741</v>
      </c>
      <c r="AK199" s="3">
        <v>0</v>
      </c>
      <c r="AL199" s="3">
        <v>45732</v>
      </c>
      <c r="AM199" s="3">
        <v>45739</v>
      </c>
      <c r="AN199" s="3">
        <v>45740</v>
      </c>
      <c r="AO199" s="3">
        <v>45740</v>
      </c>
      <c r="AP199" s="3">
        <v>45736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822.3052444444445</v>
      </c>
    </row>
    <row r="200" spans="1:56" ht="28.5" customHeight="1" x14ac:dyDescent="0.45">
      <c r="A200" s="3">
        <v>45721</v>
      </c>
      <c r="B200" s="14" t="s">
        <v>520</v>
      </c>
      <c r="C200" s="9" t="s">
        <v>73</v>
      </c>
      <c r="D200" s="13" t="s">
        <v>233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157</v>
      </c>
      <c r="T200" s="12">
        <v>45743</v>
      </c>
      <c r="U200" s="11">
        <v>10000</v>
      </c>
      <c r="V200" s="10">
        <v>0</v>
      </c>
      <c r="W200" s="10">
        <v>10000</v>
      </c>
      <c r="X200" s="10">
        <v>10509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45">
      <c r="A201" s="3">
        <v>45714</v>
      </c>
      <c r="B201" s="14" t="s">
        <v>468</v>
      </c>
      <c r="C201" s="9" t="s">
        <v>86</v>
      </c>
      <c r="D201" s="13" t="s">
        <v>386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334</v>
      </c>
      <c r="T201" s="12">
        <v>45743</v>
      </c>
      <c r="U201" s="11">
        <v>50000</v>
      </c>
      <c r="V201" s="10">
        <v>0</v>
      </c>
      <c r="W201" s="10">
        <v>50000</v>
      </c>
      <c r="X201" s="10">
        <v>0</v>
      </c>
      <c r="Y201" s="10">
        <v>52500</v>
      </c>
      <c r="Z201" s="9" t="s">
        <v>82</v>
      </c>
      <c r="AA201" s="8">
        <v>53784.500000000007</v>
      </c>
      <c r="AB201" s="8">
        <v>0</v>
      </c>
      <c r="AC201" s="8">
        <v>53784.500000000007</v>
      </c>
      <c r="AD201" s="8">
        <v>0</v>
      </c>
      <c r="AE201" s="8">
        <v>0</v>
      </c>
      <c r="AF201" s="8" t="s">
        <v>439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4111.5262222222227</v>
      </c>
    </row>
    <row r="202" spans="1:56" ht="28.5" customHeight="1" x14ac:dyDescent="0.45">
      <c r="A202" s="3">
        <v>45721</v>
      </c>
      <c r="B202" s="14" t="s">
        <v>529</v>
      </c>
      <c r="C202" s="9" t="s">
        <v>152</v>
      </c>
      <c r="D202" s="13" t="s">
        <v>296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112</v>
      </c>
      <c r="T202" s="12">
        <v>45743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10477.5</v>
      </c>
      <c r="AB202" s="8">
        <v>0</v>
      </c>
      <c r="AC202" s="8">
        <v>10477.5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45743</v>
      </c>
      <c r="AK202" s="3">
        <v>0</v>
      </c>
      <c r="AL202" s="3">
        <v>45734</v>
      </c>
      <c r="AM202" s="3">
        <v>45741</v>
      </c>
      <c r="AN202" s="3">
        <v>45742</v>
      </c>
      <c r="AO202" s="3">
        <v>45742</v>
      </c>
      <c r="AP202" s="3">
        <v>45738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800.9466666666666</v>
      </c>
    </row>
    <row r="203" spans="1:56" ht="28.5" customHeight="1" x14ac:dyDescent="0.45">
      <c r="A203" s="3">
        <v>45720</v>
      </c>
      <c r="B203" s="14" t="s">
        <v>515</v>
      </c>
      <c r="C203" s="9" t="s">
        <v>86</v>
      </c>
      <c r="D203" s="13" t="s">
        <v>410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234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439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530</v>
      </c>
      <c r="C204" s="9" t="s">
        <v>152</v>
      </c>
      <c r="D204" s="13" t="s">
        <v>292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531</v>
      </c>
      <c r="C205" s="9" t="s">
        <v>152</v>
      </c>
      <c r="D205" s="13" t="s">
        <v>500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1601.8933333333332</v>
      </c>
    </row>
    <row r="206" spans="1:56" ht="28.5" customHeight="1" x14ac:dyDescent="0.45">
      <c r="A206" s="3">
        <v>45724</v>
      </c>
      <c r="B206" s="14" t="s">
        <v>599</v>
      </c>
      <c r="C206" s="9" t="s">
        <v>86</v>
      </c>
      <c r="D206" s="13" t="s">
        <v>535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234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443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599</v>
      </c>
      <c r="C207" s="9" t="s">
        <v>86</v>
      </c>
      <c r="D207" s="13" t="s">
        <v>536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234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443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45723</v>
      </c>
      <c r="B208" s="14" t="s">
        <v>560</v>
      </c>
      <c r="C208" s="9" t="s">
        <v>86</v>
      </c>
      <c r="D208" s="13" t="s">
        <v>442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234</v>
      </c>
      <c r="T208" s="12">
        <v>45744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32270.700000000004</v>
      </c>
      <c r="AB208" s="8">
        <v>0</v>
      </c>
      <c r="AC208" s="8">
        <v>32270.700000000004</v>
      </c>
      <c r="AD208" s="8">
        <v>0</v>
      </c>
      <c r="AE208" s="8">
        <v>0</v>
      </c>
      <c r="AF208" s="8" t="s">
        <v>443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2466.9157333333337</v>
      </c>
    </row>
    <row r="209" spans="1:56" ht="28.5" customHeight="1" x14ac:dyDescent="0.45">
      <c r="A209" s="3">
        <v>45724</v>
      </c>
      <c r="B209" s="14" t="s">
        <v>600</v>
      </c>
      <c r="C209" s="9" t="s">
        <v>86</v>
      </c>
      <c r="D209" s="13" t="s">
        <v>537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234</v>
      </c>
      <c r="T209" s="12">
        <v>45747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443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1644.610488888889</v>
      </c>
    </row>
    <row r="210" spans="1:56" ht="28.5" customHeight="1" x14ac:dyDescent="0.45">
      <c r="A210" s="3">
        <v>45724</v>
      </c>
      <c r="B210" s="14" t="s">
        <v>600</v>
      </c>
      <c r="C210" s="9" t="s">
        <v>86</v>
      </c>
      <c r="D210" s="13" t="s">
        <v>271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45747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443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1233.4578666666669</v>
      </c>
    </row>
    <row r="211" spans="1:56" ht="28.5" customHeight="1" x14ac:dyDescent="0.45">
      <c r="A211" s="3">
        <v>45724</v>
      </c>
      <c r="B211" s="14" t="s">
        <v>600</v>
      </c>
      <c r="C211" s="9" t="s">
        <v>86</v>
      </c>
      <c r="D211" s="13" t="s">
        <v>538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45747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443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45724</v>
      </c>
      <c r="B212" s="14" t="s">
        <v>601</v>
      </c>
      <c r="C212" s="9" t="s">
        <v>86</v>
      </c>
      <c r="D212" s="13" t="s">
        <v>270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45747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443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1644.610488888889</v>
      </c>
    </row>
    <row r="213" spans="1:56" ht="28.5" customHeight="1" x14ac:dyDescent="0.45">
      <c r="A213" s="3">
        <v>45722</v>
      </c>
      <c r="B213" s="14" t="s">
        <v>539</v>
      </c>
      <c r="C213" s="9" t="s">
        <v>86</v>
      </c>
      <c r="D213" s="13" t="s">
        <v>326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234</v>
      </c>
      <c r="T213" s="12">
        <v>45747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443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2466.9157333333337</v>
      </c>
    </row>
    <row r="214" spans="1:56" ht="28.5" customHeight="1" x14ac:dyDescent="0.45">
      <c r="A214" s="3">
        <v>45724</v>
      </c>
      <c r="B214" s="14" t="s">
        <v>602</v>
      </c>
      <c r="C214" s="9" t="s">
        <v>86</v>
      </c>
      <c r="D214" s="13" t="s">
        <v>333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334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301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529</v>
      </c>
      <c r="C215" s="9" t="s">
        <v>152</v>
      </c>
      <c r="D215" s="13" t="s">
        <v>296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530</v>
      </c>
      <c r="C216" s="9" t="s">
        <v>152</v>
      </c>
      <c r="D216" s="13" t="s">
        <v>292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531</v>
      </c>
      <c r="C217" s="9" t="s">
        <v>152</v>
      </c>
      <c r="D217" s="13" t="s">
        <v>500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45748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45748</v>
      </c>
      <c r="AK217" s="3">
        <v>0</v>
      </c>
      <c r="AL217" s="3">
        <v>45739</v>
      </c>
      <c r="AM217" s="3">
        <v>45746</v>
      </c>
      <c r="AN217" s="3">
        <v>45747</v>
      </c>
      <c r="AO217" s="3">
        <v>45747</v>
      </c>
      <c r="AP217" s="3">
        <v>45743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1601.8933333333332</v>
      </c>
    </row>
    <row r="218" spans="1:56" ht="28.5" customHeight="1" x14ac:dyDescent="0.45">
      <c r="A218" s="3">
        <v>45724</v>
      </c>
      <c r="B218" s="14" t="s">
        <v>602</v>
      </c>
      <c r="C218" s="9" t="s">
        <v>86</v>
      </c>
      <c r="D218" s="13" t="s">
        <v>536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334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301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540</v>
      </c>
      <c r="C219" s="9" t="s">
        <v>86</v>
      </c>
      <c r="D219" s="13" t="s">
        <v>326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234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443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45723</v>
      </c>
      <c r="B220" s="14" t="s">
        <v>561</v>
      </c>
      <c r="C220" s="9" t="s">
        <v>86</v>
      </c>
      <c r="D220" s="13" t="s">
        <v>442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234</v>
      </c>
      <c r="T220" s="12">
        <v>45750</v>
      </c>
      <c r="U220" s="11">
        <v>40000</v>
      </c>
      <c r="V220" s="10">
        <v>0</v>
      </c>
      <c r="W220" s="10">
        <v>40000</v>
      </c>
      <c r="X220" s="10">
        <v>0</v>
      </c>
      <c r="Y220" s="10">
        <v>42000</v>
      </c>
      <c r="Z220" s="9" t="s">
        <v>82</v>
      </c>
      <c r="AA220" s="8">
        <v>43027.600000000006</v>
      </c>
      <c r="AB220" s="8">
        <v>0</v>
      </c>
      <c r="AC220" s="8">
        <v>43027.600000000006</v>
      </c>
      <c r="AD220" s="8">
        <v>0</v>
      </c>
      <c r="AE220" s="8">
        <v>0</v>
      </c>
      <c r="AF220" s="8" t="s">
        <v>443</v>
      </c>
      <c r="AG220" s="1" t="s">
        <v>123</v>
      </c>
      <c r="AH220" s="1" t="s">
        <v>74</v>
      </c>
      <c r="AI220" s="1">
        <v>2</v>
      </c>
      <c r="AJ220" s="3">
        <v>45750</v>
      </c>
      <c r="AK220" s="3">
        <v>0</v>
      </c>
      <c r="AL220" s="3">
        <v>45741</v>
      </c>
      <c r="AM220" s="3">
        <v>45748</v>
      </c>
      <c r="AN220" s="3">
        <v>45749</v>
      </c>
      <c r="AO220" s="3">
        <v>45749</v>
      </c>
      <c r="AP220" s="3">
        <v>45745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3289.220977777778</v>
      </c>
    </row>
    <row r="221" spans="1:56" ht="28.5" customHeight="1" x14ac:dyDescent="0.45">
      <c r="A221" s="3">
        <v>45724</v>
      </c>
      <c r="B221" s="14" t="s">
        <v>603</v>
      </c>
      <c r="C221" s="9" t="s">
        <v>86</v>
      </c>
      <c r="D221" s="13" t="s">
        <v>472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234</v>
      </c>
      <c r="T221" s="12">
        <v>45751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443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45724</v>
      </c>
      <c r="B222" s="14" t="s">
        <v>603</v>
      </c>
      <c r="C222" s="9" t="s">
        <v>86</v>
      </c>
      <c r="D222" s="13" t="s">
        <v>541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234</v>
      </c>
      <c r="T222" s="12">
        <v>45751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443</v>
      </c>
      <c r="AG222" s="1" t="s">
        <v>123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45721</v>
      </c>
      <c r="B223" s="14" t="s">
        <v>529</v>
      </c>
      <c r="C223" s="9" t="s">
        <v>152</v>
      </c>
      <c r="D223" s="13" t="s">
        <v>296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10477.5</v>
      </c>
      <c r="AB223" s="8">
        <v>0</v>
      </c>
      <c r="AC223" s="8">
        <v>10477.5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800.9466666666666</v>
      </c>
    </row>
    <row r="224" spans="1:56" ht="28.5" customHeight="1" x14ac:dyDescent="0.45">
      <c r="A224" s="3">
        <v>45721</v>
      </c>
      <c r="B224" s="14" t="s">
        <v>530</v>
      </c>
      <c r="C224" s="9" t="s">
        <v>152</v>
      </c>
      <c r="D224" s="13" t="s">
        <v>292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112</v>
      </c>
      <c r="T224" s="12">
        <v>45752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74</v>
      </c>
      <c r="AI224" s="1">
        <v>2</v>
      </c>
      <c r="AJ224" s="3">
        <v>45752</v>
      </c>
      <c r="AK224" s="3">
        <v>0</v>
      </c>
      <c r="AL224" s="3">
        <v>45743</v>
      </c>
      <c r="AM224" s="3">
        <v>45750</v>
      </c>
      <c r="AN224" s="3">
        <v>45751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1601.8933333333332</v>
      </c>
    </row>
    <row r="225" spans="1:56" ht="28.5" customHeight="1" x14ac:dyDescent="0.45">
      <c r="A225" s="3">
        <v>45722</v>
      </c>
      <c r="B225" s="14" t="s">
        <v>542</v>
      </c>
      <c r="C225" s="9" t="s">
        <v>86</v>
      </c>
      <c r="D225" s="13" t="s">
        <v>521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234</v>
      </c>
      <c r="T225" s="12">
        <v>45754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443</v>
      </c>
      <c r="AG225" s="1" t="s">
        <v>123</v>
      </c>
      <c r="AH225" s="1" t="s">
        <v>74</v>
      </c>
      <c r="AI225" s="1">
        <v>2</v>
      </c>
      <c r="AJ225" s="3">
        <v>45754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604</v>
      </c>
      <c r="C226" s="9" t="s">
        <v>86</v>
      </c>
      <c r="D226" s="13" t="s">
        <v>333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334</v>
      </c>
      <c r="T226" s="12">
        <v>45755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301</v>
      </c>
      <c r="AG226" s="1" t="s">
        <v>123</v>
      </c>
      <c r="AH226" s="1" t="s">
        <v>74</v>
      </c>
      <c r="AI226" s="1">
        <v>2</v>
      </c>
      <c r="AJ226" s="3">
        <v>45755</v>
      </c>
      <c r="AK226" s="3">
        <v>0</v>
      </c>
      <c r="AL226" s="3">
        <v>45746</v>
      </c>
      <c r="AM226" s="3">
        <v>45753</v>
      </c>
      <c r="AN226" s="3">
        <v>45754</v>
      </c>
      <c r="AO226" s="3">
        <v>45754</v>
      </c>
      <c r="AP226" s="3">
        <v>45750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1644.610488888889</v>
      </c>
    </row>
    <row r="227" spans="1:56" ht="28.5" customHeight="1" x14ac:dyDescent="0.45">
      <c r="A227" s="3">
        <v>45724</v>
      </c>
      <c r="B227" s="14" t="s">
        <v>604</v>
      </c>
      <c r="C227" s="9" t="s">
        <v>86</v>
      </c>
      <c r="D227" s="13" t="s">
        <v>411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334</v>
      </c>
      <c r="T227" s="12">
        <v>45756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301</v>
      </c>
      <c r="AG227" s="1" t="s">
        <v>123</v>
      </c>
      <c r="AH227" s="1" t="s">
        <v>74</v>
      </c>
      <c r="AI227" s="1">
        <v>2</v>
      </c>
      <c r="AJ227" s="3">
        <v>45756</v>
      </c>
      <c r="AK227" s="3">
        <v>0</v>
      </c>
      <c r="AL227" s="3">
        <v>45747</v>
      </c>
      <c r="AM227" s="3">
        <v>45754</v>
      </c>
      <c r="AN227" s="3">
        <v>45755</v>
      </c>
      <c r="AO227" s="3">
        <v>45755</v>
      </c>
      <c r="AP227" s="3">
        <v>45751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822.3052444444445</v>
      </c>
    </row>
    <row r="228" spans="1:56" ht="28.5" customHeight="1" x14ac:dyDescent="0.45">
      <c r="A228" s="3">
        <v>45724</v>
      </c>
      <c r="B228" s="14" t="s">
        <v>605</v>
      </c>
      <c r="C228" s="9" t="s">
        <v>86</v>
      </c>
      <c r="D228" s="13" t="s">
        <v>536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443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45722</v>
      </c>
      <c r="B229" s="14" t="s">
        <v>543</v>
      </c>
      <c r="C229" s="9" t="s">
        <v>86</v>
      </c>
      <c r="D229" s="13" t="s">
        <v>326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234</v>
      </c>
      <c r="T229" s="12">
        <v>45757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82</v>
      </c>
      <c r="AA229" s="8">
        <v>32270.700000000004</v>
      </c>
      <c r="AB229" s="8">
        <v>0</v>
      </c>
      <c r="AC229" s="8">
        <v>32270.700000000004</v>
      </c>
      <c r="AD229" s="8">
        <v>0</v>
      </c>
      <c r="AE229" s="8">
        <v>0</v>
      </c>
      <c r="AF229" s="8" t="s">
        <v>443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2466.9157333333337</v>
      </c>
    </row>
    <row r="230" spans="1:56" ht="28.5" customHeight="1" x14ac:dyDescent="0.45">
      <c r="A230" s="3">
        <v>45723</v>
      </c>
      <c r="B230" s="14" t="s">
        <v>562</v>
      </c>
      <c r="C230" s="9" t="s">
        <v>86</v>
      </c>
      <c r="D230" s="13" t="s">
        <v>442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234</v>
      </c>
      <c r="T230" s="12">
        <v>45757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443</v>
      </c>
      <c r="AG230" s="1" t="s">
        <v>123</v>
      </c>
      <c r="AH230" s="1" t="s">
        <v>74</v>
      </c>
      <c r="AI230" s="1">
        <v>2</v>
      </c>
      <c r="AJ230" s="3">
        <v>45757</v>
      </c>
      <c r="AK230" s="3">
        <v>0</v>
      </c>
      <c r="AL230" s="3">
        <v>45748</v>
      </c>
      <c r="AM230" s="3">
        <v>45755</v>
      </c>
      <c r="AN230" s="3">
        <v>45756</v>
      </c>
      <c r="AO230" s="3">
        <v>45756</v>
      </c>
      <c r="AP230" s="3">
        <v>45752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3289.220977777778</v>
      </c>
    </row>
    <row r="231" spans="1:56" ht="28.5" customHeight="1" x14ac:dyDescent="0.45">
      <c r="A231" s="3">
        <v>45724</v>
      </c>
      <c r="B231" s="14" t="s">
        <v>606</v>
      </c>
      <c r="C231" s="9" t="s">
        <v>86</v>
      </c>
      <c r="D231" s="13" t="s">
        <v>333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334</v>
      </c>
      <c r="T231" s="12">
        <v>45765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301</v>
      </c>
      <c r="AG231" s="1" t="s">
        <v>123</v>
      </c>
      <c r="AH231" s="1" t="s">
        <v>74</v>
      </c>
      <c r="AI231" s="1">
        <v>2</v>
      </c>
      <c r="AJ231" s="3">
        <v>45765</v>
      </c>
      <c r="AK231" s="3">
        <v>0</v>
      </c>
      <c r="AL231" s="3">
        <v>45756</v>
      </c>
      <c r="AM231" s="3">
        <v>45763</v>
      </c>
      <c r="AN231" s="3">
        <v>45764</v>
      </c>
      <c r="AO231" s="3">
        <v>45764</v>
      </c>
      <c r="AP231" s="3">
        <v>45760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1644.610488888889</v>
      </c>
    </row>
    <row r="232" spans="1:56" ht="28.5" customHeight="1" x14ac:dyDescent="0.45">
      <c r="A232" s="3">
        <v>45728</v>
      </c>
      <c r="B232" s="14" t="s">
        <v>607</v>
      </c>
      <c r="C232" s="9" t="s">
        <v>86</v>
      </c>
      <c r="D232" s="13" t="s">
        <v>608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234</v>
      </c>
      <c r="T232" s="12">
        <v>45770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245</v>
      </c>
      <c r="AG232" s="1" t="s">
        <v>123</v>
      </c>
      <c r="AH232" s="1" t="s">
        <v>74</v>
      </c>
      <c r="AI232" s="1">
        <v>2</v>
      </c>
      <c r="AJ232" s="3">
        <v>45770</v>
      </c>
      <c r="AK232" s="3">
        <v>0</v>
      </c>
      <c r="AL232" s="3">
        <v>45761</v>
      </c>
      <c r="AM232" s="3">
        <v>45768</v>
      </c>
      <c r="AN232" s="3">
        <v>45769</v>
      </c>
      <c r="AO232" s="3">
        <v>45769</v>
      </c>
      <c r="AP232" s="3">
        <v>45765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822.3052444444445</v>
      </c>
    </row>
    <row r="233" spans="1:56" ht="28.5" customHeight="1" x14ac:dyDescent="0.45">
      <c r="A233" s="3">
        <v>45728</v>
      </c>
      <c r="B233" s="14" t="s">
        <v>609</v>
      </c>
      <c r="C233" s="9" t="s">
        <v>86</v>
      </c>
      <c r="D233" s="13" t="s">
        <v>610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234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245</v>
      </c>
      <c r="AG233" s="1" t="s">
        <v>123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45728</v>
      </c>
      <c r="B234" s="14" t="s">
        <v>609</v>
      </c>
      <c r="C234" s="9" t="s">
        <v>86</v>
      </c>
      <c r="D234" s="13" t="s">
        <v>252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234</v>
      </c>
      <c r="T234" s="12">
        <v>45793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245</v>
      </c>
      <c r="AG234" s="1" t="s">
        <v>61</v>
      </c>
      <c r="AH234" s="1" t="s">
        <v>74</v>
      </c>
      <c r="AI234" s="1">
        <v>2</v>
      </c>
      <c r="AJ234" s="3">
        <v>45793</v>
      </c>
      <c r="AK234" s="3">
        <v>0</v>
      </c>
      <c r="AL234" s="3">
        <v>45784</v>
      </c>
      <c r="AM234" s="3">
        <v>45791</v>
      </c>
      <c r="AN234" s="3">
        <v>45792</v>
      </c>
      <c r="AO234" s="3">
        <v>45792</v>
      </c>
      <c r="AP234" s="3">
        <v>45788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411.15262222222225</v>
      </c>
    </row>
    <row r="235" spans="1:56" ht="28.5" customHeight="1" x14ac:dyDescent="0.45">
      <c r="A235" s="3">
        <v>45724</v>
      </c>
      <c r="B235" s="14" t="s">
        <v>611</v>
      </c>
      <c r="C235" s="9" t="s">
        <v>86</v>
      </c>
      <c r="D235" s="13" t="s">
        <v>333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334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301</v>
      </c>
      <c r="AG235" s="1" t="s">
        <v>61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>
        <v>45724</v>
      </c>
      <c r="B236" s="14" t="s">
        <v>611</v>
      </c>
      <c r="C236" s="9" t="s">
        <v>86</v>
      </c>
      <c r="D236" s="13" t="s">
        <v>536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334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301</v>
      </c>
      <c r="AG236" s="1" t="s">
        <v>122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 t="s">
        <v>146</v>
      </c>
      <c r="B237" s="14" t="s">
        <v>146</v>
      </c>
      <c r="C237" s="9" t="s">
        <v>86</v>
      </c>
      <c r="D237" s="13" t="s">
        <v>61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234</v>
      </c>
      <c r="T237" s="12">
        <v>45777</v>
      </c>
      <c r="U237" s="11">
        <v>100000</v>
      </c>
      <c r="V237" s="10">
        <v>0</v>
      </c>
      <c r="W237" s="10">
        <v>100000</v>
      </c>
      <c r="X237" s="10">
        <v>0</v>
      </c>
      <c r="Y237" s="10">
        <v>105000</v>
      </c>
      <c r="Z237" s="9" t="s">
        <v>82</v>
      </c>
      <c r="AA237" s="8">
        <v>107569.00000000001</v>
      </c>
      <c r="AB237" s="8">
        <v>0</v>
      </c>
      <c r="AC237" s="8">
        <v>107569.00000000001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8223.0524444444454</v>
      </c>
    </row>
    <row r="238" spans="1:56" ht="28.5" customHeight="1" x14ac:dyDescent="0.45">
      <c r="A238" s="3" t="s">
        <v>146</v>
      </c>
      <c r="B238" s="14" t="s">
        <v>146</v>
      </c>
      <c r="C238" s="9" t="s">
        <v>152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112</v>
      </c>
      <c r="T238" s="12">
        <v>45777</v>
      </c>
      <c r="U238" s="11">
        <v>160000</v>
      </c>
      <c r="V238" s="10">
        <v>0</v>
      </c>
      <c r="W238" s="10">
        <v>160000</v>
      </c>
      <c r="X238" s="10">
        <v>0</v>
      </c>
      <c r="Y238" s="10">
        <v>168000</v>
      </c>
      <c r="Z238" s="9" t="s">
        <v>82</v>
      </c>
      <c r="AA238" s="8">
        <v>167640</v>
      </c>
      <c r="AB238" s="8">
        <v>0</v>
      </c>
      <c r="AC238" s="8">
        <v>167640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12815.146666666666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1192968.1150750001</v>
      </c>
      <c r="AB239" s="8">
        <v>12592.173825000002</v>
      </c>
      <c r="AC239" s="8">
        <v>1180375.9412500001</v>
      </c>
      <c r="AD239" s="8">
        <v>0</v>
      </c>
      <c r="AE239" s="8">
        <v>0</v>
      </c>
      <c r="AF239" s="8" t="s">
        <v>58</v>
      </c>
      <c r="AG239" s="1" t="s">
        <v>122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275</v>
      </c>
      <c r="D240" s="13" t="s">
        <v>277</v>
      </c>
      <c r="E240" s="9">
        <v>21</v>
      </c>
      <c r="F240" s="9">
        <v>34</v>
      </c>
      <c r="G240" s="9" t="s">
        <v>60</v>
      </c>
      <c r="H240" s="9">
        <v>0</v>
      </c>
      <c r="I240" s="9">
        <v>60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36</v>
      </c>
      <c r="O240" s="9">
        <v>40</v>
      </c>
      <c r="P240" s="10">
        <v>195.39367372799995</v>
      </c>
      <c r="Q240" s="10">
        <v>0</v>
      </c>
      <c r="R240" s="10">
        <v>195.39367372799995</v>
      </c>
      <c r="S240" s="9" t="s">
        <v>67</v>
      </c>
      <c r="T240" s="12">
        <v>45746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140</v>
      </c>
      <c r="AA240" s="8">
        <v>9918.7000000000007</v>
      </c>
      <c r="AB240" s="8">
        <v>9918.7000000000007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72</v>
      </c>
      <c r="AI240" s="1">
        <v>3</v>
      </c>
      <c r="AJ240" s="3">
        <v>45746</v>
      </c>
      <c r="AK240" s="3">
        <v>0</v>
      </c>
      <c r="AL240" s="3">
        <v>45736</v>
      </c>
      <c r="AM240" s="3">
        <v>45743</v>
      </c>
      <c r="AN240" s="3">
        <v>45744</v>
      </c>
      <c r="AO240" s="3">
        <v>45744</v>
      </c>
      <c r="AP240" s="3">
        <v>45741</v>
      </c>
      <c r="AQ240" s="3">
        <v>45745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196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111.26584198399999</v>
      </c>
      <c r="Q241" s="10">
        <v>0</v>
      </c>
      <c r="R241" s="10">
        <v>111.26584198399999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3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45743</v>
      </c>
      <c r="AP241" s="3">
        <v>45741</v>
      </c>
      <c r="AQ241" s="3">
        <v>45744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196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2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 t="s">
        <v>568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196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445.06336793599996</v>
      </c>
      <c r="Q243" s="10">
        <v>0</v>
      </c>
      <c r="R243" s="10">
        <v>445.06336793599996</v>
      </c>
      <c r="S243" s="9" t="s">
        <v>71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140</v>
      </c>
      <c r="AA243" s="8">
        <v>22072.6</v>
      </c>
      <c r="AB243" s="8">
        <v>0</v>
      </c>
      <c r="AC243" s="8">
        <v>22072.6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3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45774</v>
      </c>
      <c r="AP243" s="3">
        <v>45772</v>
      </c>
      <c r="AQ243" s="3">
        <v>45775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1506.4549499999996</v>
      </c>
    </row>
    <row r="244" spans="1:56" ht="28.5" customHeight="1" x14ac:dyDescent="0.45">
      <c r="A244" s="3" t="s">
        <v>146</v>
      </c>
      <c r="B244" s="14" t="s">
        <v>146</v>
      </c>
      <c r="C244" s="9" t="s">
        <v>196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140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2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45775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376.6137374999999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140</v>
      </c>
      <c r="AA245" s="8">
        <v>48545.75</v>
      </c>
      <c r="AB245" s="8">
        <v>20955</v>
      </c>
      <c r="AC245" s="8">
        <v>27590.75</v>
      </c>
      <c r="AD245" s="8">
        <v>0</v>
      </c>
      <c r="AE245" s="8">
        <v>0</v>
      </c>
      <c r="AF245" s="8" t="s">
        <v>58</v>
      </c>
      <c r="AG245" s="1" t="s">
        <v>122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45719</v>
      </c>
      <c r="B246" s="14" t="s">
        <v>501</v>
      </c>
      <c r="C246" s="9" t="s">
        <v>115</v>
      </c>
      <c r="D246" s="13" t="s">
        <v>490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4750</v>
      </c>
      <c r="W246" s="10">
        <v>250</v>
      </c>
      <c r="X246" s="10">
        <v>5860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45719</v>
      </c>
      <c r="B247" s="14" t="s">
        <v>501</v>
      </c>
      <c r="C247" s="9" t="s">
        <v>115</v>
      </c>
      <c r="D247" s="13" t="s">
        <v>263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45734</v>
      </c>
      <c r="U247" s="11">
        <v>5000</v>
      </c>
      <c r="V247" s="10">
        <v>0</v>
      </c>
      <c r="W247" s="10">
        <v>5000</v>
      </c>
      <c r="X247" s="10">
        <v>5500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45734</v>
      </c>
      <c r="AK247" s="3">
        <v>45730</v>
      </c>
      <c r="AL247" s="3">
        <v>45724</v>
      </c>
      <c r="AM247" s="3">
        <v>45731</v>
      </c>
      <c r="AN247" s="3">
        <v>45732</v>
      </c>
      <c r="AO247" s="3">
        <v>45732</v>
      </c>
      <c r="AP247" s="3">
        <v>45729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45631</v>
      </c>
      <c r="B248" s="14" t="s">
        <v>272</v>
      </c>
      <c r="C248" s="9" t="s">
        <v>113</v>
      </c>
      <c r="D248" s="13" t="s">
        <v>160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45740</v>
      </c>
      <c r="U248" s="11">
        <v>16000</v>
      </c>
      <c r="V248" s="10">
        <v>0</v>
      </c>
      <c r="W248" s="10">
        <v>16000</v>
      </c>
      <c r="X248" s="10">
        <v>0</v>
      </c>
      <c r="Y248" s="10">
        <v>16800</v>
      </c>
      <c r="Z248" s="9" t="s">
        <v>128</v>
      </c>
      <c r="AA248" s="8">
        <v>17211.04</v>
      </c>
      <c r="AB248" s="8">
        <v>17211.04</v>
      </c>
      <c r="AC248" s="8">
        <v>0</v>
      </c>
      <c r="AD248" s="8">
        <v>17211.04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45740</v>
      </c>
      <c r="AK248" s="3">
        <v>45736</v>
      </c>
      <c r="AL248" s="3">
        <v>45730</v>
      </c>
      <c r="AM248" s="3">
        <v>45737</v>
      </c>
      <c r="AN248" s="3">
        <v>45738</v>
      </c>
      <c r="AO248" s="3">
        <v>45738</v>
      </c>
      <c r="AP248" s="3">
        <v>45735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336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45628</v>
      </c>
      <c r="B249" s="14" t="s">
        <v>265</v>
      </c>
      <c r="C249" s="9" t="s">
        <v>113</v>
      </c>
      <c r="D249" s="13" t="s">
        <v>160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45740</v>
      </c>
      <c r="U249" s="11">
        <v>16000</v>
      </c>
      <c r="V249" s="10">
        <v>1759</v>
      </c>
      <c r="W249" s="10">
        <v>14241</v>
      </c>
      <c r="X249" s="10">
        <v>0</v>
      </c>
      <c r="Y249" s="10">
        <v>14953.050000000001</v>
      </c>
      <c r="Z249" s="9" t="s">
        <v>128</v>
      </c>
      <c r="AA249" s="8">
        <v>15318.901290000002</v>
      </c>
      <c r="AB249" s="8">
        <v>15318.901290000002</v>
      </c>
      <c r="AC249" s="8">
        <v>0</v>
      </c>
      <c r="AD249" s="8">
        <v>15318.901290000002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45740</v>
      </c>
      <c r="AK249" s="3">
        <v>45736</v>
      </c>
      <c r="AL249" s="3">
        <v>45730</v>
      </c>
      <c r="AM249" s="3">
        <v>45737</v>
      </c>
      <c r="AN249" s="3">
        <v>45738</v>
      </c>
      <c r="AO249" s="3">
        <v>45738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335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45631</v>
      </c>
      <c r="B250" s="14" t="s">
        <v>273</v>
      </c>
      <c r="C250" s="9" t="s">
        <v>113</v>
      </c>
      <c r="D250" s="13" t="s">
        <v>160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45740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128</v>
      </c>
      <c r="AA250" s="8">
        <v>17211.04</v>
      </c>
      <c r="AB250" s="8">
        <v>17211.04</v>
      </c>
      <c r="AC250" s="8">
        <v>0</v>
      </c>
      <c r="AD250" s="8">
        <v>17211.04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45740</v>
      </c>
      <c r="AK250" s="3">
        <v>45736</v>
      </c>
      <c r="AL250" s="3">
        <v>45730</v>
      </c>
      <c r="AM250" s="3">
        <v>45737</v>
      </c>
      <c r="AN250" s="3">
        <v>45738</v>
      </c>
      <c r="AO250" s="3">
        <v>45738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337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45727</v>
      </c>
      <c r="B251" s="14" t="s">
        <v>612</v>
      </c>
      <c r="C251" s="9" t="s">
        <v>115</v>
      </c>
      <c r="D251" s="13" t="s">
        <v>564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45741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128</v>
      </c>
      <c r="AA251" s="8">
        <v>21513.800000000003</v>
      </c>
      <c r="AB251" s="8">
        <v>21513.800000000003</v>
      </c>
      <c r="AC251" s="8">
        <v>0</v>
      </c>
      <c r="AD251" s="8">
        <v>21513.800000000003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45741</v>
      </c>
      <c r="AK251" s="3">
        <v>45737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45727</v>
      </c>
      <c r="B252" s="14" t="s">
        <v>612</v>
      </c>
      <c r="C252" s="9" t="s">
        <v>115</v>
      </c>
      <c r="D252" s="13" t="s">
        <v>264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45741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128</v>
      </c>
      <c r="AA252" s="8">
        <v>32270.700000000004</v>
      </c>
      <c r="AB252" s="8">
        <v>32270.700000000004</v>
      </c>
      <c r="AC252" s="8">
        <v>0</v>
      </c>
      <c r="AD252" s="8">
        <v>32270.700000000004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45741</v>
      </c>
      <c r="AK252" s="3">
        <v>45737</v>
      </c>
      <c r="AL252" s="3">
        <v>45731</v>
      </c>
      <c r="AM252" s="3">
        <v>45738</v>
      </c>
      <c r="AN252" s="3">
        <v>45739</v>
      </c>
      <c r="AO252" s="3">
        <v>45739</v>
      </c>
      <c r="AP252" s="3">
        <v>45736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45727</v>
      </c>
      <c r="B253" s="14" t="s">
        <v>590</v>
      </c>
      <c r="C253" s="9" t="s">
        <v>115</v>
      </c>
      <c r="D253" s="13" t="s">
        <v>299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45741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5378.4500000000007</v>
      </c>
      <c r="AB253" s="8">
        <v>5378.4500000000007</v>
      </c>
      <c r="AC253" s="8">
        <v>0</v>
      </c>
      <c r="AD253" s="8">
        <v>5378.4500000000007</v>
      </c>
      <c r="AE253" s="8">
        <v>0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45741</v>
      </c>
      <c r="AK253" s="3">
        <v>45737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45727</v>
      </c>
      <c r="B254" s="14" t="s">
        <v>590</v>
      </c>
      <c r="C254" s="9" t="s">
        <v>115</v>
      </c>
      <c r="D254" s="13" t="s">
        <v>565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45741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128</v>
      </c>
      <c r="AA254" s="8">
        <v>16135.350000000002</v>
      </c>
      <c r="AB254" s="8">
        <v>16135.350000000002</v>
      </c>
      <c r="AC254" s="8">
        <v>0</v>
      </c>
      <c r="AD254" s="8">
        <v>16135.350000000002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45741</v>
      </c>
      <c r="AK254" s="3">
        <v>45737</v>
      </c>
      <c r="AL254" s="3">
        <v>45731</v>
      </c>
      <c r="AM254" s="3">
        <v>45738</v>
      </c>
      <c r="AN254" s="3">
        <v>45739</v>
      </c>
      <c r="AO254" s="3">
        <v>45739</v>
      </c>
      <c r="AP254" s="3">
        <v>45736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>
        <v>45693</v>
      </c>
      <c r="B255" s="14" t="s">
        <v>406</v>
      </c>
      <c r="C255" s="9" t="s">
        <v>111</v>
      </c>
      <c r="D255" s="13" t="s">
        <v>193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45747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128</v>
      </c>
      <c r="AA255" s="8">
        <v>5797.55</v>
      </c>
      <c r="AB255" s="8">
        <v>5797.55</v>
      </c>
      <c r="AC255" s="8">
        <v>0</v>
      </c>
      <c r="AD255" s="8">
        <v>5797.55</v>
      </c>
      <c r="AE255" s="8">
        <v>0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45747</v>
      </c>
      <c r="AK255" s="3">
        <v>45743</v>
      </c>
      <c r="AL255" s="3">
        <v>45737</v>
      </c>
      <c r="AM255" s="3">
        <v>45744</v>
      </c>
      <c r="AN255" s="3">
        <v>45745</v>
      </c>
      <c r="AO255" s="3">
        <v>45745</v>
      </c>
      <c r="AP255" s="3">
        <v>45742</v>
      </c>
      <c r="AQ255" s="3">
        <v>45746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115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45777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128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 t="s">
        <v>146</v>
      </c>
      <c r="B257" s="14" t="s">
        <v>146</v>
      </c>
      <c r="C257" s="9" t="s">
        <v>208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651.31224575999988</v>
      </c>
      <c r="Q257" s="10">
        <v>0</v>
      </c>
      <c r="R257" s="10">
        <v>651.31224575999988</v>
      </c>
      <c r="S257" s="9" t="s">
        <v>114</v>
      </c>
      <c r="T257" s="12">
        <v>45746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128</v>
      </c>
      <c r="AA257" s="8">
        <v>32270.700000000004</v>
      </c>
      <c r="AB257" s="8">
        <v>32270.700000000004</v>
      </c>
      <c r="AC257" s="8">
        <v>0</v>
      </c>
      <c r="AD257" s="8">
        <v>32270.700000000004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45746</v>
      </c>
      <c r="AK257" s="3">
        <v>45742</v>
      </c>
      <c r="AL257" s="3">
        <v>45736</v>
      </c>
      <c r="AM257" s="3">
        <v>45743</v>
      </c>
      <c r="AN257" s="3">
        <v>45744</v>
      </c>
      <c r="AO257" s="3">
        <v>45744</v>
      </c>
      <c r="AP257" s="3">
        <v>45741</v>
      </c>
      <c r="AQ257" s="3">
        <v>45745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 t="s">
        <v>146</v>
      </c>
      <c r="B258" s="14" t="s">
        <v>146</v>
      </c>
      <c r="C258" s="9" t="s">
        <v>208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651.31224575999988</v>
      </c>
      <c r="Q258" s="10">
        <v>0</v>
      </c>
      <c r="R258" s="10">
        <v>651.31224575999988</v>
      </c>
      <c r="S258" s="9" t="s">
        <v>114</v>
      </c>
      <c r="T258" s="12">
        <v>45777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128</v>
      </c>
      <c r="AA258" s="8">
        <v>32270.700000000004</v>
      </c>
      <c r="AB258" s="8">
        <v>32270.700000000004</v>
      </c>
      <c r="AC258" s="8">
        <v>0</v>
      </c>
      <c r="AD258" s="8">
        <v>32270.700000000004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>
        <v>45777</v>
      </c>
      <c r="AK258" s="3">
        <v>45773</v>
      </c>
      <c r="AL258" s="3">
        <v>45767</v>
      </c>
      <c r="AM258" s="3">
        <v>45774</v>
      </c>
      <c r="AN258" s="3">
        <v>45775</v>
      </c>
      <c r="AO258" s="3">
        <v>45775</v>
      </c>
      <c r="AP258" s="3">
        <v>45772</v>
      </c>
      <c r="AQ258" s="3">
        <v>45776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355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114</v>
      </c>
      <c r="T259" s="12">
        <v>45777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128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45776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113</v>
      </c>
      <c r="D260" s="13" t="s">
        <v>160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>
        <v>45777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128</v>
      </c>
      <c r="AA260" s="8">
        <v>21513.800000000003</v>
      </c>
      <c r="AB260" s="8">
        <v>0</v>
      </c>
      <c r="AC260" s="8">
        <v>21513.800000000003</v>
      </c>
      <c r="AD260" s="8">
        <v>0</v>
      </c>
      <c r="AE260" s="8">
        <v>21513.800000000003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45777</v>
      </c>
      <c r="AK260" s="3">
        <v>45773</v>
      </c>
      <c r="AL260" s="3">
        <v>45767</v>
      </c>
      <c r="AM260" s="3">
        <v>45774</v>
      </c>
      <c r="AN260" s="3">
        <v>45775</v>
      </c>
      <c r="AO260" s="3">
        <v>45775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1547.1290706666666</v>
      </c>
    </row>
    <row r="261" spans="1:56" ht="28.5" customHeight="1" x14ac:dyDescent="0.45">
      <c r="A261" s="3">
        <v>45693</v>
      </c>
      <c r="B261" s="14" t="s">
        <v>405</v>
      </c>
      <c r="C261" s="9" t="s">
        <v>111</v>
      </c>
      <c r="D261" s="13" t="s">
        <v>402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111</v>
      </c>
      <c r="D262" s="13" t="s">
        <v>61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227.95928601599996</v>
      </c>
      <c r="Q262" s="10">
        <v>0</v>
      </c>
      <c r="R262" s="10">
        <v>227.95928601599996</v>
      </c>
      <c r="S262" s="9" t="s">
        <v>67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11595.1</v>
      </c>
      <c r="AB262" s="8">
        <v>11595.1</v>
      </c>
      <c r="AC262" s="8">
        <v>0</v>
      </c>
      <c r="AD262" s="8">
        <v>11595.1</v>
      </c>
      <c r="AE262" s="8">
        <v>0</v>
      </c>
      <c r="AF262" s="8">
        <v>0</v>
      </c>
      <c r="AG262" s="1" t="s">
        <v>123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406</v>
      </c>
      <c r="C263" s="9" t="s">
        <v>111</v>
      </c>
      <c r="D263" s="13" t="s">
        <v>193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 t="s">
        <v>63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45667</v>
      </c>
      <c r="B264" s="14" t="s">
        <v>347</v>
      </c>
      <c r="C264" s="9" t="s">
        <v>111</v>
      </c>
      <c r="D264" s="13" t="s">
        <v>341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128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113</v>
      </c>
      <c r="D265" s="13" t="s">
        <v>160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10756.900000000001</v>
      </c>
      <c r="AB265" s="8">
        <v>10756.900000000001</v>
      </c>
      <c r="AC265" s="8">
        <v>0</v>
      </c>
      <c r="AD265" s="8">
        <v>10756.900000000001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 t="s">
        <v>146</v>
      </c>
      <c r="B266" s="14" t="s">
        <v>146</v>
      </c>
      <c r="C266" s="9" t="s">
        <v>115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30000</v>
      </c>
      <c r="V266" s="10">
        <v>0</v>
      </c>
      <c r="W266" s="10">
        <v>30000</v>
      </c>
      <c r="X266" s="10">
        <v>0</v>
      </c>
      <c r="Y266" s="10">
        <v>0</v>
      </c>
      <c r="Z266" s="9" t="s">
        <v>128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122</v>
      </c>
      <c r="AH266" s="1" t="s">
        <v>164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159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45548</v>
      </c>
      <c r="B267" s="14" t="s">
        <v>217</v>
      </c>
      <c r="C267" s="9" t="s">
        <v>111</v>
      </c>
      <c r="D267" s="13" t="s">
        <v>211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128</v>
      </c>
      <c r="AA267" s="8">
        <v>11036.3</v>
      </c>
      <c r="AB267" s="8">
        <v>11036.3</v>
      </c>
      <c r="AC267" s="8">
        <v>0</v>
      </c>
      <c r="AD267" s="8">
        <v>11036.3</v>
      </c>
      <c r="AE267" s="8">
        <v>0</v>
      </c>
      <c r="AF267" s="8">
        <v>0</v>
      </c>
      <c r="AG267" s="1" t="s">
        <v>126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45066</v>
      </c>
      <c r="B268" s="14" t="s">
        <v>136</v>
      </c>
      <c r="C268" s="9" t="s">
        <v>80</v>
      </c>
      <c r="D268" s="13" t="s">
        <v>135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128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128</v>
      </c>
      <c r="AA269" s="8">
        <v>355376.64129000012</v>
      </c>
      <c r="AB269" s="8">
        <v>333862.84129000013</v>
      </c>
      <c r="AC269" s="8">
        <v>21513.800000000003</v>
      </c>
      <c r="AD269" s="8">
        <v>333862.84129000013</v>
      </c>
      <c r="AE269" s="8">
        <v>21513.800000000003</v>
      </c>
      <c r="AF269" s="8" t="s">
        <v>58</v>
      </c>
      <c r="AG269" s="1" t="s">
        <v>122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130</v>
      </c>
      <c r="BD269" s="56">
        <v>0</v>
      </c>
    </row>
    <row r="270" spans="1:56" ht="28.5" customHeight="1" x14ac:dyDescent="0.45">
      <c r="A270" s="3">
        <v>45720</v>
      </c>
      <c r="B270" s="14" t="s">
        <v>516</v>
      </c>
      <c r="C270" s="9" t="s">
        <v>502</v>
      </c>
      <c r="D270" s="13" t="s">
        <v>503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377</v>
      </c>
      <c r="T270" s="12">
        <v>45746</v>
      </c>
      <c r="U270" s="11">
        <v>300000</v>
      </c>
      <c r="V270" s="10">
        <v>36302</v>
      </c>
      <c r="W270" s="10">
        <v>263698</v>
      </c>
      <c r="X270" s="10">
        <v>54375</v>
      </c>
      <c r="Y270" s="10">
        <v>257906.25</v>
      </c>
      <c r="Z270" s="9" t="s">
        <v>419</v>
      </c>
      <c r="AA270" s="8">
        <v>255809.47218750001</v>
      </c>
      <c r="AB270" s="8">
        <v>78077</v>
      </c>
      <c r="AC270" s="8">
        <v>177732.47218750001</v>
      </c>
      <c r="AD270" s="8">
        <v>39404</v>
      </c>
      <c r="AE270" s="8">
        <v>216405.47218750001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45746</v>
      </c>
      <c r="AK270" s="3">
        <v>45742</v>
      </c>
      <c r="AL270" s="3">
        <v>45736</v>
      </c>
      <c r="AM270" s="3">
        <v>45743</v>
      </c>
      <c r="AN270" s="3">
        <v>45744</v>
      </c>
      <c r="AO270" s="3">
        <v>45744</v>
      </c>
      <c r="AP270" s="3">
        <v>45741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422</v>
      </c>
      <c r="BD270" s="56">
        <v>18990.122211660419</v>
      </c>
    </row>
    <row r="271" spans="1:56" ht="28.5" customHeight="1" x14ac:dyDescent="0.45">
      <c r="A271" s="3">
        <v>45720</v>
      </c>
      <c r="B271" s="14" t="s">
        <v>516</v>
      </c>
      <c r="C271" s="9" t="s">
        <v>502</v>
      </c>
      <c r="D271" s="13" t="s">
        <v>503</v>
      </c>
      <c r="E271" s="9">
        <v>22</v>
      </c>
      <c r="F271" s="9">
        <v>34</v>
      </c>
      <c r="G271" s="9" t="s">
        <v>60</v>
      </c>
      <c r="H271" s="9" t="s">
        <v>66</v>
      </c>
      <c r="I271" s="9">
        <v>115</v>
      </c>
      <c r="J271" s="9" t="s">
        <v>78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377</v>
      </c>
      <c r="T271" s="12">
        <v>45800</v>
      </c>
      <c r="U271" s="11">
        <v>3700000</v>
      </c>
      <c r="V271" s="10">
        <v>0</v>
      </c>
      <c r="W271" s="10">
        <v>3700000</v>
      </c>
      <c r="X271" s="10">
        <v>0</v>
      </c>
      <c r="Y271" s="10">
        <v>3885000</v>
      </c>
      <c r="Z271" s="9" t="s">
        <v>419</v>
      </c>
      <c r="AA271" s="8">
        <v>3669919.0000000005</v>
      </c>
      <c r="AB271" s="8">
        <v>0</v>
      </c>
      <c r="AC271" s="8">
        <v>3669919.0000000005</v>
      </c>
      <c r="AD271" s="8">
        <v>0</v>
      </c>
      <c r="AE271" s="8">
        <v>3669919.0000000005</v>
      </c>
      <c r="AF271" s="8">
        <v>0</v>
      </c>
      <c r="AG271" s="1" t="s">
        <v>124</v>
      </c>
      <c r="AH271" s="1" t="s">
        <v>68</v>
      </c>
      <c r="AI271" s="1">
        <v>4</v>
      </c>
      <c r="AJ271" s="3">
        <v>45800</v>
      </c>
      <c r="AK271" s="3">
        <v>45796</v>
      </c>
      <c r="AL271" s="3">
        <v>45790</v>
      </c>
      <c r="AM271" s="3">
        <v>45797</v>
      </c>
      <c r="AN271" s="3">
        <v>45798</v>
      </c>
      <c r="AO271" s="3">
        <v>45798</v>
      </c>
      <c r="AP271" s="3">
        <v>45795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422</v>
      </c>
      <c r="BD271" s="56">
        <v>392118.61208666681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21.6</v>
      </c>
      <c r="F272" s="9">
        <v>34</v>
      </c>
      <c r="G272" s="9">
        <v>0</v>
      </c>
      <c r="H272" s="9">
        <v>0</v>
      </c>
      <c r="I272" s="9">
        <v>97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419</v>
      </c>
      <c r="AA272" s="8">
        <v>3925728.4721875004</v>
      </c>
      <c r="AB272" s="8">
        <v>78077</v>
      </c>
      <c r="AC272" s="8">
        <v>3847651.4721875004</v>
      </c>
      <c r="AD272" s="8">
        <v>39404</v>
      </c>
      <c r="AE272" s="8">
        <v>3886324.4721875004</v>
      </c>
      <c r="AF272" s="8" t="s">
        <v>58</v>
      </c>
      <c r="AG272" s="1" t="s">
        <v>124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422</v>
      </c>
      <c r="BD272" s="56">
        <v>0</v>
      </c>
    </row>
    <row r="273" spans="1:56" ht="28.5" customHeight="1" x14ac:dyDescent="0.45">
      <c r="A273" s="3">
        <v>45706</v>
      </c>
      <c r="B273" s="14" t="s">
        <v>444</v>
      </c>
      <c r="C273" s="9" t="s">
        <v>349</v>
      </c>
      <c r="D273" s="13" t="s">
        <v>350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0</v>
      </c>
      <c r="Q273" s="10">
        <v>0</v>
      </c>
      <c r="R273" s="10">
        <v>0</v>
      </c>
      <c r="S273" s="9" t="s">
        <v>133</v>
      </c>
      <c r="T273" s="12">
        <v>45735</v>
      </c>
      <c r="U273" s="11">
        <v>10000</v>
      </c>
      <c r="V273" s="10">
        <v>10000</v>
      </c>
      <c r="W273" s="10">
        <v>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236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445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444</v>
      </c>
      <c r="C274" s="9" t="s">
        <v>349</v>
      </c>
      <c r="D274" s="13" t="s">
        <v>351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133</v>
      </c>
      <c r="T274" s="12">
        <v>45735</v>
      </c>
      <c r="U274" s="11">
        <v>10000</v>
      </c>
      <c r="V274" s="10">
        <v>0</v>
      </c>
      <c r="W274" s="10">
        <v>10000</v>
      </c>
      <c r="X274" s="10">
        <v>10100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236</v>
      </c>
      <c r="AG274" s="1" t="s">
        <v>123</v>
      </c>
      <c r="AH274" s="1" t="s">
        <v>72</v>
      </c>
      <c r="AI274" s="1">
        <v>3</v>
      </c>
      <c r="AJ274" s="3">
        <v>45735</v>
      </c>
      <c r="AK274" s="3">
        <v>0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45734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445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45706</v>
      </c>
      <c r="B275" s="14" t="s">
        <v>446</v>
      </c>
      <c r="C275" s="9" t="s">
        <v>349</v>
      </c>
      <c r="D275" s="13" t="s">
        <v>348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133</v>
      </c>
      <c r="T275" s="12">
        <v>45735</v>
      </c>
      <c r="U275" s="11">
        <v>5000</v>
      </c>
      <c r="V275" s="10">
        <v>2000</v>
      </c>
      <c r="W275" s="10">
        <v>3000</v>
      </c>
      <c r="X275" s="10">
        <v>5929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236</v>
      </c>
      <c r="AG275" s="1" t="s">
        <v>123</v>
      </c>
      <c r="AH275" s="1" t="s">
        <v>68</v>
      </c>
      <c r="AI275" s="1">
        <v>4</v>
      </c>
      <c r="AJ275" s="3">
        <v>45735</v>
      </c>
      <c r="AK275" s="3">
        <v>45731</v>
      </c>
      <c r="AL275" s="3">
        <v>45725</v>
      </c>
      <c r="AM275" s="3">
        <v>45732</v>
      </c>
      <c r="AN275" s="3">
        <v>45733</v>
      </c>
      <c r="AO275" s="3">
        <v>45733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445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45706</v>
      </c>
      <c r="B276" s="14" t="s">
        <v>532</v>
      </c>
      <c r="C276" s="9" t="s">
        <v>282</v>
      </c>
      <c r="D276" s="13" t="s">
        <v>283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 t="s">
        <v>236</v>
      </c>
      <c r="AG276" s="1" t="s">
        <v>123</v>
      </c>
      <c r="AH276" s="1" t="s">
        <v>68</v>
      </c>
      <c r="AI276" s="1">
        <v>4</v>
      </c>
      <c r="AJ276" s="3">
        <v>45747</v>
      </c>
      <c r="AK276" s="3">
        <v>45743</v>
      </c>
      <c r="AL276" s="3">
        <v>45737</v>
      </c>
      <c r="AM276" s="3">
        <v>45744</v>
      </c>
      <c r="AN276" s="3">
        <v>45745</v>
      </c>
      <c r="AO276" s="3">
        <v>45745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445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45723</v>
      </c>
      <c r="B277" s="14" t="s">
        <v>545</v>
      </c>
      <c r="C277" s="9" t="s">
        <v>282</v>
      </c>
      <c r="D277" s="13" t="s">
        <v>274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5518.15</v>
      </c>
      <c r="AF277" s="8" t="s">
        <v>236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45727</v>
      </c>
      <c r="B278" s="14" t="s">
        <v>613</v>
      </c>
      <c r="C278" s="9" t="s">
        <v>566</v>
      </c>
      <c r="D278" s="13" t="s">
        <v>567</v>
      </c>
      <c r="E278" s="9">
        <v>23</v>
      </c>
      <c r="F278" s="9">
        <v>34</v>
      </c>
      <c r="G278" s="9" t="s">
        <v>60</v>
      </c>
      <c r="H278" s="9" t="s">
        <v>60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45735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7121</v>
      </c>
      <c r="AC278" s="8">
        <v>2797.7000000000007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45735</v>
      </c>
      <c r="AK278" s="3">
        <v>0</v>
      </c>
      <c r="AL278" s="3">
        <v>45726</v>
      </c>
      <c r="AM278" s="3">
        <v>45733</v>
      </c>
      <c r="AN278" s="3">
        <v>45734</v>
      </c>
      <c r="AO278" s="3">
        <v>45734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209.12807500000002</v>
      </c>
    </row>
    <row r="279" spans="1:56" ht="28.5" customHeight="1" x14ac:dyDescent="0.45">
      <c r="A279" s="3">
        <v>45729</v>
      </c>
      <c r="B279" s="14" t="s">
        <v>138</v>
      </c>
      <c r="C279" s="9" t="s">
        <v>266</v>
      </c>
      <c r="D279" s="13" t="s">
        <v>581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45736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45736</v>
      </c>
      <c r="AK279" s="3">
        <v>0</v>
      </c>
      <c r="AL279" s="3">
        <v>45727</v>
      </c>
      <c r="AM279" s="3">
        <v>45734</v>
      </c>
      <c r="AN279" s="3">
        <v>45735</v>
      </c>
      <c r="AO279" s="3">
        <v>45735</v>
      </c>
      <c r="AP279" s="3">
        <v>45731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370.71141249999999</v>
      </c>
    </row>
    <row r="280" spans="1:56" ht="28.5" customHeight="1" x14ac:dyDescent="0.45">
      <c r="A280" s="3" t="s">
        <v>146</v>
      </c>
      <c r="B280" s="14" t="s">
        <v>146</v>
      </c>
      <c r="C280" s="9" t="s">
        <v>325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45777</v>
      </c>
      <c r="U280" s="11">
        <v>70000</v>
      </c>
      <c r="V280" s="10">
        <v>0</v>
      </c>
      <c r="W280" s="10">
        <v>70000</v>
      </c>
      <c r="X280" s="10">
        <v>0</v>
      </c>
      <c r="Y280" s="10">
        <v>73500</v>
      </c>
      <c r="Z280" s="9" t="s">
        <v>84</v>
      </c>
      <c r="AA280" s="8">
        <v>69430.899999999994</v>
      </c>
      <c r="AB280" s="8">
        <v>0</v>
      </c>
      <c r="AC280" s="8">
        <v>69430.899999999994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45777</v>
      </c>
      <c r="AK280" s="3">
        <v>0</v>
      </c>
      <c r="AL280" s="3">
        <v>45768</v>
      </c>
      <c r="AM280" s="3">
        <v>45775</v>
      </c>
      <c r="AN280" s="3">
        <v>45776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5189.9597749999984</v>
      </c>
    </row>
    <row r="281" spans="1:56" ht="28.5" customHeight="1" x14ac:dyDescent="0.45">
      <c r="A281" s="3" t="s">
        <v>146</v>
      </c>
      <c r="B281" s="14" t="s">
        <v>146</v>
      </c>
      <c r="C281" s="9" t="s">
        <v>349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122</v>
      </c>
      <c r="AH281" s="1" t="s">
        <v>68</v>
      </c>
      <c r="AI281" s="1">
        <v>4</v>
      </c>
      <c r="AJ281" s="3">
        <v>45777</v>
      </c>
      <c r="AK281" s="3">
        <v>45773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195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133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123</v>
      </c>
      <c r="AH282" s="1" t="s">
        <v>72</v>
      </c>
      <c r="AI282" s="1">
        <v>3</v>
      </c>
      <c r="AJ282" s="3">
        <v>45777</v>
      </c>
      <c r="AK282" s="3">
        <v>0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45776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282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122</v>
      </c>
      <c r="AH283" s="1" t="s">
        <v>68</v>
      </c>
      <c r="AI283" s="1">
        <v>4</v>
      </c>
      <c r="AJ283" s="3">
        <v>45777</v>
      </c>
      <c r="AK283" s="3">
        <v>45773</v>
      </c>
      <c r="AL283" s="3">
        <v>45767</v>
      </c>
      <c r="AM283" s="3">
        <v>45774</v>
      </c>
      <c r="AN283" s="3">
        <v>45775</v>
      </c>
      <c r="AO283" s="3">
        <v>45775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741.42282499999999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125101.34999999999</v>
      </c>
      <c r="AB284" s="8">
        <v>18157.3</v>
      </c>
      <c r="AC284" s="8">
        <v>106944.04999999999</v>
      </c>
      <c r="AD284" s="8">
        <v>5518.15</v>
      </c>
      <c r="AE284" s="8">
        <v>25355.550000000003</v>
      </c>
      <c r="AF284" s="8" t="s">
        <v>58</v>
      </c>
      <c r="AG284" s="1" t="s">
        <v>123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>
        <v>45729</v>
      </c>
      <c r="B285" s="14" t="s">
        <v>138</v>
      </c>
      <c r="C285" s="9" t="s">
        <v>266</v>
      </c>
      <c r="D285" s="13" t="s">
        <v>582</v>
      </c>
      <c r="E285" s="9">
        <v>23</v>
      </c>
      <c r="F285" s="9">
        <v>34</v>
      </c>
      <c r="G285" s="9" t="s">
        <v>200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45736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202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74</v>
      </c>
      <c r="AI285" s="1">
        <v>2</v>
      </c>
      <c r="AJ285" s="3">
        <v>45736</v>
      </c>
      <c r="AK285" s="3">
        <v>0</v>
      </c>
      <c r="AL285" s="3">
        <v>45727</v>
      </c>
      <c r="AM285" s="3">
        <v>45734</v>
      </c>
      <c r="AN285" s="3">
        <v>45735</v>
      </c>
      <c r="AO285" s="3">
        <v>45735</v>
      </c>
      <c r="AP285" s="3">
        <v>45731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201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200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202</v>
      </c>
      <c r="AA286" s="8">
        <v>4959.3500000000004</v>
      </c>
      <c r="AB286" s="8">
        <v>4959.3500000000004</v>
      </c>
      <c r="AC286" s="8">
        <v>0</v>
      </c>
      <c r="AD286" s="8">
        <v>0</v>
      </c>
      <c r="AE286" s="8">
        <v>0</v>
      </c>
      <c r="AF286" s="8">
        <v>0</v>
      </c>
      <c r="AG286" s="1" t="s">
        <v>123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201</v>
      </c>
      <c r="BD286" s="56">
        <v>0</v>
      </c>
    </row>
    <row r="287" spans="1:56" ht="28.5" customHeight="1" x14ac:dyDescent="0.45">
      <c r="A287" s="3">
        <v>45729</v>
      </c>
      <c r="B287" s="14" t="s">
        <v>138</v>
      </c>
      <c r="C287" s="9" t="s">
        <v>266</v>
      </c>
      <c r="D287" s="13" t="s">
        <v>194</v>
      </c>
      <c r="E287" s="9">
        <v>23</v>
      </c>
      <c r="F287" s="9">
        <v>34</v>
      </c>
      <c r="G287" s="9" t="s">
        <v>583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584</v>
      </c>
      <c r="AA287" s="8">
        <v>4959.3500000000004</v>
      </c>
      <c r="AB287" s="8">
        <v>2482</v>
      </c>
      <c r="AC287" s="8">
        <v>2477.3500000000004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201</v>
      </c>
      <c r="BD287" s="56">
        <v>199.91663977777779</v>
      </c>
    </row>
    <row r="288" spans="1:56" ht="28.5" customHeight="1" x14ac:dyDescent="0.45">
      <c r="A288" s="3">
        <v>45729</v>
      </c>
      <c r="B288" s="14" t="s">
        <v>138</v>
      </c>
      <c r="C288" s="9" t="s">
        <v>266</v>
      </c>
      <c r="D288" s="13" t="s">
        <v>585</v>
      </c>
      <c r="E288" s="9">
        <v>23</v>
      </c>
      <c r="F288" s="9">
        <v>34</v>
      </c>
      <c r="G288" s="9" t="s">
        <v>583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584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122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201</v>
      </c>
      <c r="BD288" s="56">
        <v>400.2085242222222</v>
      </c>
    </row>
    <row r="289" spans="1:56" ht="28.5" customHeight="1" x14ac:dyDescent="0.45">
      <c r="A289" s="3">
        <v>45729</v>
      </c>
      <c r="B289" s="14" t="s">
        <v>138</v>
      </c>
      <c r="C289" s="9" t="s">
        <v>266</v>
      </c>
      <c r="D289" s="13" t="s">
        <v>586</v>
      </c>
      <c r="E289" s="9">
        <v>23</v>
      </c>
      <c r="F289" s="9">
        <v>34</v>
      </c>
      <c r="G289" s="9" t="s">
        <v>583</v>
      </c>
      <c r="H289" s="9">
        <v>0</v>
      </c>
      <c r="I289" s="9">
        <v>68</v>
      </c>
      <c r="J289" s="9" t="s">
        <v>57</v>
      </c>
      <c r="K289" s="9">
        <v>5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45747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584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125</v>
      </c>
      <c r="AH289" s="1" t="s">
        <v>74</v>
      </c>
      <c r="AI289" s="1">
        <v>2</v>
      </c>
      <c r="AJ289" s="3">
        <v>45747</v>
      </c>
      <c r="AK289" s="3">
        <v>0</v>
      </c>
      <c r="AL289" s="3">
        <v>45738</v>
      </c>
      <c r="AM289" s="3">
        <v>45745</v>
      </c>
      <c r="AN289" s="3">
        <v>45746</v>
      </c>
      <c r="AO289" s="3">
        <v>45746</v>
      </c>
      <c r="AP289" s="3">
        <v>45742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201</v>
      </c>
      <c r="BD289" s="56">
        <v>400.2085242222222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34</v>
      </c>
      <c r="G290" s="9" t="s">
        <v>583</v>
      </c>
      <c r="H290" s="9">
        <v>0</v>
      </c>
      <c r="I290" s="9">
        <v>68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584</v>
      </c>
      <c r="AA290" s="8">
        <v>14878.050000000001</v>
      </c>
      <c r="AB290" s="8">
        <v>2482</v>
      </c>
      <c r="AC290" s="8">
        <v>12396.050000000001</v>
      </c>
      <c r="AD290" s="8">
        <v>0</v>
      </c>
      <c r="AE290" s="8">
        <v>0</v>
      </c>
      <c r="AF290" s="8" t="s">
        <v>58</v>
      </c>
      <c r="AG290" s="1" t="s">
        <v>123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201</v>
      </c>
      <c r="BD290" s="56">
        <v>0</v>
      </c>
    </row>
    <row r="291" spans="1:56" ht="28.5" customHeight="1" x14ac:dyDescent="0.45">
      <c r="A291" s="3">
        <v>45719</v>
      </c>
      <c r="B291" s="14" t="s">
        <v>501</v>
      </c>
      <c r="C291" s="9" t="s">
        <v>115</v>
      </c>
      <c r="D291" s="13" t="s">
        <v>59</v>
      </c>
      <c r="E291" s="9">
        <v>23</v>
      </c>
      <c r="F291" s="9">
        <v>40</v>
      </c>
      <c r="G291" s="9" t="s">
        <v>60</v>
      </c>
      <c r="H291" s="9" t="s">
        <v>66</v>
      </c>
      <c r="I291" s="9">
        <v>125</v>
      </c>
      <c r="J291" s="9" t="s">
        <v>57</v>
      </c>
      <c r="K291" s="9">
        <v>5</v>
      </c>
      <c r="L291" s="9" t="s">
        <v>254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45734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314</v>
      </c>
      <c r="AA291" s="8">
        <v>5797.55</v>
      </c>
      <c r="AB291" s="8">
        <v>2840</v>
      </c>
      <c r="AC291" s="8">
        <v>2957.55</v>
      </c>
      <c r="AD291" s="8">
        <v>0</v>
      </c>
      <c r="AE291" s="8">
        <v>5797.55</v>
      </c>
      <c r="AF291" s="8" t="s">
        <v>320</v>
      </c>
      <c r="AG291" s="1" t="s">
        <v>122</v>
      </c>
      <c r="AH291" s="1" t="s">
        <v>164</v>
      </c>
      <c r="AI291" s="1">
        <v>2</v>
      </c>
      <c r="AJ291" s="3">
        <v>45734</v>
      </c>
      <c r="AK291" s="3">
        <v>45732</v>
      </c>
      <c r="AL291" s="3">
        <v>0</v>
      </c>
      <c r="AM291" s="3">
        <v>0</v>
      </c>
      <c r="AN291" s="3">
        <v>0</v>
      </c>
      <c r="AO291" s="3">
        <v>45733</v>
      </c>
      <c r="AP291" s="3">
        <v>45729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159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260.75732499999998</v>
      </c>
    </row>
    <row r="292" spans="1:56" ht="28.5" customHeight="1" x14ac:dyDescent="0.45">
      <c r="A292" s="3">
        <v>45729</v>
      </c>
      <c r="B292" s="14" t="s">
        <v>587</v>
      </c>
      <c r="C292" s="9" t="s">
        <v>588</v>
      </c>
      <c r="D292" s="13" t="s">
        <v>589</v>
      </c>
      <c r="E292" s="9">
        <v>23</v>
      </c>
      <c r="F292" s="9">
        <v>34</v>
      </c>
      <c r="G292" s="9" t="s">
        <v>60</v>
      </c>
      <c r="H292" s="9" t="s">
        <v>66</v>
      </c>
      <c r="I292" s="9">
        <v>105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37</v>
      </c>
      <c r="O292" s="9">
        <v>70</v>
      </c>
      <c r="P292" s="10">
        <v>191.69303596799998</v>
      </c>
      <c r="Q292" s="10">
        <v>35</v>
      </c>
      <c r="R292" s="10">
        <v>156.69303596799998</v>
      </c>
      <c r="S292" s="9" t="s">
        <v>71</v>
      </c>
      <c r="T292" s="12">
        <v>45743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314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4959.3500000000004</v>
      </c>
      <c r="AF292" s="8" t="s">
        <v>356</v>
      </c>
      <c r="AG292" s="1" t="s">
        <v>122</v>
      </c>
      <c r="AH292" s="1" t="s">
        <v>68</v>
      </c>
      <c r="AI292" s="1">
        <v>4</v>
      </c>
      <c r="AJ292" s="3">
        <v>45743</v>
      </c>
      <c r="AK292" s="3">
        <v>45739</v>
      </c>
      <c r="AL292" s="3">
        <v>45733</v>
      </c>
      <c r="AM292" s="3">
        <v>45740</v>
      </c>
      <c r="AN292" s="3">
        <v>45741</v>
      </c>
      <c r="AO292" s="3">
        <v>45741</v>
      </c>
      <c r="AP292" s="3">
        <v>45738</v>
      </c>
      <c r="AQ292" s="3">
        <v>45742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437.2493583333333</v>
      </c>
    </row>
    <row r="293" spans="1:56" ht="28.5" customHeight="1" x14ac:dyDescent="0.45">
      <c r="A293" s="3">
        <v>45727</v>
      </c>
      <c r="B293" s="14" t="s">
        <v>590</v>
      </c>
      <c r="C293" s="9" t="s">
        <v>115</v>
      </c>
      <c r="D293" s="13" t="s">
        <v>59</v>
      </c>
      <c r="E293" s="9">
        <v>23</v>
      </c>
      <c r="F293" s="9">
        <v>40</v>
      </c>
      <c r="G293" s="9" t="s">
        <v>60</v>
      </c>
      <c r="H293" s="9" t="s">
        <v>66</v>
      </c>
      <c r="I293" s="9">
        <v>125</v>
      </c>
      <c r="J293" s="9" t="s">
        <v>57</v>
      </c>
      <c r="K293" s="9">
        <v>5</v>
      </c>
      <c r="L293" s="9" t="s">
        <v>254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45741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314</v>
      </c>
      <c r="AA293" s="8">
        <v>11595.1</v>
      </c>
      <c r="AB293" s="8">
        <v>0</v>
      </c>
      <c r="AC293" s="8">
        <v>11595.1</v>
      </c>
      <c r="AD293" s="8">
        <v>0</v>
      </c>
      <c r="AE293" s="8">
        <v>11595.1</v>
      </c>
      <c r="AF293" s="8" t="s">
        <v>320</v>
      </c>
      <c r="AG293" s="1" t="s">
        <v>122</v>
      </c>
      <c r="AH293" s="1" t="s">
        <v>164</v>
      </c>
      <c r="AI293" s="1">
        <v>2</v>
      </c>
      <c r="AJ293" s="3">
        <v>45741</v>
      </c>
      <c r="AK293" s="3">
        <v>45739</v>
      </c>
      <c r="AL293" s="3">
        <v>0</v>
      </c>
      <c r="AM293" s="3">
        <v>0</v>
      </c>
      <c r="AN293" s="3">
        <v>0</v>
      </c>
      <c r="AO293" s="3">
        <v>45740</v>
      </c>
      <c r="AP293" s="3">
        <v>45736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159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108</v>
      </c>
      <c r="BD293" s="56">
        <v>1022.3013166666667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314</v>
      </c>
      <c r="AA294" s="8">
        <v>22352</v>
      </c>
      <c r="AB294" s="8">
        <v>2840</v>
      </c>
      <c r="AC294" s="8">
        <v>19512</v>
      </c>
      <c r="AD294" s="8">
        <v>0</v>
      </c>
      <c r="AE294" s="8">
        <v>22352</v>
      </c>
      <c r="AF294" s="8" t="s">
        <v>58</v>
      </c>
      <c r="AG294" s="1" t="s">
        <v>122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315</v>
      </c>
      <c r="BD294" s="56">
        <v>0</v>
      </c>
    </row>
    <row r="295" spans="1:56" ht="28.5" customHeight="1" x14ac:dyDescent="0.45">
      <c r="A295" s="3">
        <v>45601</v>
      </c>
      <c r="B295" s="14" t="s">
        <v>242</v>
      </c>
      <c r="C295" s="9" t="s">
        <v>94</v>
      </c>
      <c r="D295" s="13" t="s">
        <v>158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0</v>
      </c>
      <c r="Q295" s="10">
        <v>0</v>
      </c>
      <c r="R295" s="10">
        <v>0</v>
      </c>
      <c r="S295" s="9" t="s">
        <v>100</v>
      </c>
      <c r="T295" s="12">
        <v>45780</v>
      </c>
      <c r="U295" s="11">
        <v>10000</v>
      </c>
      <c r="V295" s="10">
        <v>10000</v>
      </c>
      <c r="W295" s="10">
        <v>0</v>
      </c>
      <c r="X295" s="10">
        <v>56730</v>
      </c>
      <c r="Y295" s="10">
        <v>0</v>
      </c>
      <c r="Z295" s="9" t="s">
        <v>407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420</v>
      </c>
      <c r="AZ295" s="2">
        <v>0</v>
      </c>
      <c r="BA295" s="2">
        <v>0</v>
      </c>
      <c r="BB295" s="2">
        <v>0</v>
      </c>
      <c r="BC295" s="1" t="s">
        <v>120</v>
      </c>
      <c r="BD295" s="56">
        <v>0</v>
      </c>
    </row>
    <row r="296" spans="1:56" ht="28.5" customHeight="1" x14ac:dyDescent="0.45">
      <c r="A296" s="3">
        <v>45601</v>
      </c>
      <c r="B296" s="14" t="s">
        <v>242</v>
      </c>
      <c r="C296" s="9" t="s">
        <v>94</v>
      </c>
      <c r="D296" s="13" t="s">
        <v>158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1498.0181652479998</v>
      </c>
      <c r="Q296" s="10">
        <v>1498.0181652479998</v>
      </c>
      <c r="R296" s="10">
        <v>0</v>
      </c>
      <c r="S296" s="9" t="s">
        <v>100</v>
      </c>
      <c r="T296" s="12">
        <v>45780</v>
      </c>
      <c r="U296" s="11">
        <v>46000</v>
      </c>
      <c r="V296" s="10">
        <v>0</v>
      </c>
      <c r="W296" s="10">
        <v>46000</v>
      </c>
      <c r="X296" s="10">
        <v>0</v>
      </c>
      <c r="Y296" s="10">
        <v>48300</v>
      </c>
      <c r="Z296" s="9" t="s">
        <v>407</v>
      </c>
      <c r="AA296" s="8">
        <v>49481.740000000005</v>
      </c>
      <c r="AB296" s="8">
        <v>0</v>
      </c>
      <c r="AC296" s="8">
        <v>49481.740000000005</v>
      </c>
      <c r="AD296" s="8">
        <v>0</v>
      </c>
      <c r="AE296" s="8">
        <v>0</v>
      </c>
      <c r="AF296" s="8" t="s">
        <v>408</v>
      </c>
      <c r="AG296" s="1" t="s">
        <v>123</v>
      </c>
      <c r="AH296" s="1" t="s">
        <v>72</v>
      </c>
      <c r="AI296" s="1">
        <v>3</v>
      </c>
      <c r="AJ296" s="3">
        <v>45780</v>
      </c>
      <c r="AK296" s="3">
        <v>0</v>
      </c>
      <c r="AL296" s="3">
        <v>45770</v>
      </c>
      <c r="AM296" s="3">
        <v>45777</v>
      </c>
      <c r="AN296" s="3">
        <v>45778</v>
      </c>
      <c r="AO296" s="3">
        <v>45778</v>
      </c>
      <c r="AP296" s="3">
        <v>45775</v>
      </c>
      <c r="AQ296" s="3">
        <v>45779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491</v>
      </c>
      <c r="AZ296" s="2">
        <v>0</v>
      </c>
      <c r="BA296" s="2">
        <v>0</v>
      </c>
      <c r="BB296" s="2">
        <v>0</v>
      </c>
      <c r="BC296" s="1" t="s">
        <v>120</v>
      </c>
      <c r="BD296" s="56">
        <v>6338.7895780611125</v>
      </c>
    </row>
    <row r="297" spans="1:56" ht="28.5" customHeight="1" x14ac:dyDescent="0.45">
      <c r="A297" s="3">
        <v>45601</v>
      </c>
      <c r="B297" s="14" t="s">
        <v>242</v>
      </c>
      <c r="C297" s="9" t="s">
        <v>94</v>
      </c>
      <c r="D297" s="13" t="s">
        <v>158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1758.5430635519999</v>
      </c>
      <c r="R297" s="10">
        <v>0</v>
      </c>
      <c r="S297" s="9" t="s">
        <v>100</v>
      </c>
      <c r="T297" s="12">
        <v>45785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407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408</v>
      </c>
      <c r="AG297" s="1" t="s">
        <v>123</v>
      </c>
      <c r="AH297" s="1" t="s">
        <v>72</v>
      </c>
      <c r="AI297" s="1">
        <v>3</v>
      </c>
      <c r="AJ297" s="3">
        <v>45785</v>
      </c>
      <c r="AK297" s="3">
        <v>0</v>
      </c>
      <c r="AL297" s="3">
        <v>45775</v>
      </c>
      <c r="AM297" s="3">
        <v>45782</v>
      </c>
      <c r="AN297" s="3">
        <v>45783</v>
      </c>
      <c r="AO297" s="3">
        <v>45783</v>
      </c>
      <c r="AP297" s="3">
        <v>45780</v>
      </c>
      <c r="AQ297" s="3">
        <v>45784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491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242</v>
      </c>
      <c r="C298" s="9" t="s">
        <v>94</v>
      </c>
      <c r="D298" s="13" t="s">
        <v>158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264</v>
      </c>
      <c r="R298" s="10">
        <v>1494.5430635519999</v>
      </c>
      <c r="S298" s="9" t="s">
        <v>100</v>
      </c>
      <c r="T298" s="12">
        <v>45812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407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408</v>
      </c>
      <c r="AG298" s="1" t="s">
        <v>123</v>
      </c>
      <c r="AH298" s="1" t="s">
        <v>72</v>
      </c>
      <c r="AI298" s="1">
        <v>3</v>
      </c>
      <c r="AJ298" s="3">
        <v>45812</v>
      </c>
      <c r="AK298" s="3">
        <v>0</v>
      </c>
      <c r="AL298" s="3">
        <v>45802</v>
      </c>
      <c r="AM298" s="3">
        <v>45809</v>
      </c>
      <c r="AN298" s="3">
        <v>45810</v>
      </c>
      <c r="AO298" s="3">
        <v>45810</v>
      </c>
      <c r="AP298" s="3">
        <v>45807</v>
      </c>
      <c r="AQ298" s="3">
        <v>45811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491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242</v>
      </c>
      <c r="C299" s="9" t="s">
        <v>94</v>
      </c>
      <c r="D299" s="13" t="s">
        <v>158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45815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407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408</v>
      </c>
      <c r="AG299" s="1" t="s">
        <v>123</v>
      </c>
      <c r="AH299" s="1" t="s">
        <v>72</v>
      </c>
      <c r="AI299" s="1">
        <v>3</v>
      </c>
      <c r="AJ299" s="3">
        <v>45815</v>
      </c>
      <c r="AK299" s="3">
        <v>0</v>
      </c>
      <c r="AL299" s="3">
        <v>45805</v>
      </c>
      <c r="AM299" s="3">
        <v>45812</v>
      </c>
      <c r="AN299" s="3">
        <v>45813</v>
      </c>
      <c r="AO299" s="3">
        <v>45813</v>
      </c>
      <c r="AP299" s="3">
        <v>45810</v>
      </c>
      <c r="AQ299" s="3">
        <v>45814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491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242</v>
      </c>
      <c r="C300" s="9" t="s">
        <v>94</v>
      </c>
      <c r="D300" s="13" t="s">
        <v>158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45818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407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408</v>
      </c>
      <c r="AG300" s="1" t="s">
        <v>123</v>
      </c>
      <c r="AH300" s="1" t="s">
        <v>72</v>
      </c>
      <c r="AI300" s="1">
        <v>3</v>
      </c>
      <c r="AJ300" s="3">
        <v>45818</v>
      </c>
      <c r="AK300" s="3">
        <v>0</v>
      </c>
      <c r="AL300" s="3">
        <v>45808</v>
      </c>
      <c r="AM300" s="3">
        <v>45815</v>
      </c>
      <c r="AN300" s="3">
        <v>45816</v>
      </c>
      <c r="AO300" s="3">
        <v>45816</v>
      </c>
      <c r="AP300" s="3">
        <v>45813</v>
      </c>
      <c r="AQ300" s="3">
        <v>45817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491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242</v>
      </c>
      <c r="C301" s="9" t="s">
        <v>94</v>
      </c>
      <c r="D301" s="13" t="s">
        <v>158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407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408</v>
      </c>
      <c r="AG301" s="1" t="s">
        <v>123</v>
      </c>
      <c r="AH301" s="1" t="s">
        <v>72</v>
      </c>
      <c r="AI301" s="1">
        <v>3</v>
      </c>
      <c r="AJ301" s="3">
        <v>45820</v>
      </c>
      <c r="AK301" s="3">
        <v>0</v>
      </c>
      <c r="AL301" s="3">
        <v>45810</v>
      </c>
      <c r="AM301" s="3">
        <v>45817</v>
      </c>
      <c r="AN301" s="3">
        <v>45818</v>
      </c>
      <c r="AO301" s="3">
        <v>45818</v>
      </c>
      <c r="AP301" s="3">
        <v>45815</v>
      </c>
      <c r="AQ301" s="3">
        <v>45819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491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242</v>
      </c>
      <c r="C302" s="9" t="s">
        <v>94</v>
      </c>
      <c r="D302" s="13" t="s">
        <v>158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45824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407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408</v>
      </c>
      <c r="AG302" s="1" t="s">
        <v>123</v>
      </c>
      <c r="AH302" s="1" t="s">
        <v>72</v>
      </c>
      <c r="AI302" s="1">
        <v>3</v>
      </c>
      <c r="AJ302" s="3">
        <v>45824</v>
      </c>
      <c r="AK302" s="3">
        <v>0</v>
      </c>
      <c r="AL302" s="3">
        <v>45814</v>
      </c>
      <c r="AM302" s="3">
        <v>45821</v>
      </c>
      <c r="AN302" s="3">
        <v>45822</v>
      </c>
      <c r="AO302" s="3">
        <v>45822</v>
      </c>
      <c r="AP302" s="3">
        <v>45819</v>
      </c>
      <c r="AQ302" s="3">
        <v>45823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491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242</v>
      </c>
      <c r="C303" s="9" t="s">
        <v>94</v>
      </c>
      <c r="D303" s="13" t="s">
        <v>158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45827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407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408</v>
      </c>
      <c r="AG303" s="1" t="s">
        <v>123</v>
      </c>
      <c r="AH303" s="1" t="s">
        <v>72</v>
      </c>
      <c r="AI303" s="1">
        <v>3</v>
      </c>
      <c r="AJ303" s="3">
        <v>45827</v>
      </c>
      <c r="AK303" s="3">
        <v>0</v>
      </c>
      <c r="AL303" s="3">
        <v>45817</v>
      </c>
      <c r="AM303" s="3">
        <v>45824</v>
      </c>
      <c r="AN303" s="3">
        <v>45825</v>
      </c>
      <c r="AO303" s="3">
        <v>45825</v>
      </c>
      <c r="AP303" s="3">
        <v>45822</v>
      </c>
      <c r="AQ303" s="3">
        <v>45826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491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242</v>
      </c>
      <c r="C304" s="9" t="s">
        <v>94</v>
      </c>
      <c r="D304" s="13" t="s">
        <v>158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407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408</v>
      </c>
      <c r="AG304" s="1" t="s">
        <v>123</v>
      </c>
      <c r="AH304" s="1" t="s">
        <v>72</v>
      </c>
      <c r="AI304" s="1">
        <v>3</v>
      </c>
      <c r="AJ304" s="3">
        <v>45831</v>
      </c>
      <c r="AK304" s="3">
        <v>0</v>
      </c>
      <c r="AL304" s="3">
        <v>45821</v>
      </c>
      <c r="AM304" s="3">
        <v>45828</v>
      </c>
      <c r="AN304" s="3">
        <v>45829</v>
      </c>
      <c r="AO304" s="3">
        <v>45829</v>
      </c>
      <c r="AP304" s="3">
        <v>45826</v>
      </c>
      <c r="AQ304" s="3">
        <v>45830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242</v>
      </c>
      <c r="C305" s="9" t="s">
        <v>94</v>
      </c>
      <c r="D305" s="13" t="s">
        <v>158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407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408</v>
      </c>
      <c r="AG305" s="1" t="s">
        <v>122</v>
      </c>
      <c r="AH305" s="1" t="s">
        <v>72</v>
      </c>
      <c r="AI305" s="1">
        <v>3</v>
      </c>
      <c r="AJ305" s="3">
        <v>45834</v>
      </c>
      <c r="AK305" s="3">
        <v>0</v>
      </c>
      <c r="AL305" s="3">
        <v>45824</v>
      </c>
      <c r="AM305" s="3">
        <v>45831</v>
      </c>
      <c r="AN305" s="3">
        <v>45832</v>
      </c>
      <c r="AO305" s="3">
        <v>45832</v>
      </c>
      <c r="AP305" s="3">
        <v>45829</v>
      </c>
      <c r="AQ305" s="3">
        <v>45833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242</v>
      </c>
      <c r="C306" s="9" t="s">
        <v>94</v>
      </c>
      <c r="D306" s="13" t="s">
        <v>158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45836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407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408</v>
      </c>
      <c r="AG306" s="1" t="s">
        <v>123</v>
      </c>
      <c r="AH306" s="1" t="s">
        <v>72</v>
      </c>
      <c r="AI306" s="1">
        <v>3</v>
      </c>
      <c r="AJ306" s="3">
        <v>45836</v>
      </c>
      <c r="AK306" s="3">
        <v>0</v>
      </c>
      <c r="AL306" s="3">
        <v>45826</v>
      </c>
      <c r="AM306" s="3">
        <v>45833</v>
      </c>
      <c r="AN306" s="3">
        <v>45834</v>
      </c>
      <c r="AO306" s="3">
        <v>45834</v>
      </c>
      <c r="AP306" s="3">
        <v>45831</v>
      </c>
      <c r="AQ306" s="3">
        <v>45835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242</v>
      </c>
      <c r="C307" s="9" t="s">
        <v>94</v>
      </c>
      <c r="D307" s="13" t="s">
        <v>158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45838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407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408</v>
      </c>
      <c r="AG307" s="1" t="s">
        <v>123</v>
      </c>
      <c r="AH307" s="1" t="s">
        <v>72</v>
      </c>
      <c r="AI307" s="1">
        <v>3</v>
      </c>
      <c r="AJ307" s="3">
        <v>45838</v>
      </c>
      <c r="AK307" s="3">
        <v>0</v>
      </c>
      <c r="AL307" s="3">
        <v>45828</v>
      </c>
      <c r="AM307" s="3">
        <v>45835</v>
      </c>
      <c r="AN307" s="3">
        <v>45836</v>
      </c>
      <c r="AO307" s="3">
        <v>45836</v>
      </c>
      <c r="AP307" s="3">
        <v>45833</v>
      </c>
      <c r="AQ307" s="3">
        <v>45837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242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100</v>
      </c>
      <c r="T308" s="12">
        <v>45842</v>
      </c>
      <c r="U308" s="11">
        <v>12000</v>
      </c>
      <c r="V308" s="10">
        <v>12000</v>
      </c>
      <c r="W308" s="10">
        <v>0</v>
      </c>
      <c r="X308" s="10">
        <v>12600</v>
      </c>
      <c r="Y308" s="10">
        <v>0</v>
      </c>
      <c r="Z308" s="9" t="s">
        <v>407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45842</v>
      </c>
      <c r="AK308" s="3">
        <v>0</v>
      </c>
      <c r="AL308" s="3">
        <v>45832</v>
      </c>
      <c r="AM308" s="3">
        <v>45839</v>
      </c>
      <c r="AN308" s="3">
        <v>45840</v>
      </c>
      <c r="AO308" s="3">
        <v>45840</v>
      </c>
      <c r="AP308" s="3">
        <v>45837</v>
      </c>
      <c r="AQ308" s="3">
        <v>45841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0</v>
      </c>
    </row>
    <row r="309" spans="1:56" ht="28.5" customHeight="1" x14ac:dyDescent="0.45">
      <c r="A309" s="3">
        <v>45601</v>
      </c>
      <c r="B309" s="14" t="s">
        <v>242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1328.6769813503997</v>
      </c>
      <c r="Q309" s="10">
        <v>0</v>
      </c>
      <c r="R309" s="10">
        <v>1328.6769813503997</v>
      </c>
      <c r="S309" s="9" t="s">
        <v>100</v>
      </c>
      <c r="T309" s="12">
        <v>45852</v>
      </c>
      <c r="U309" s="11">
        <v>40800</v>
      </c>
      <c r="V309" s="10">
        <v>0</v>
      </c>
      <c r="W309" s="10">
        <v>40800</v>
      </c>
      <c r="X309" s="10">
        <v>0</v>
      </c>
      <c r="Y309" s="10">
        <v>42840</v>
      </c>
      <c r="Z309" s="9" t="s">
        <v>407</v>
      </c>
      <c r="AA309" s="8">
        <v>43888.152000000002</v>
      </c>
      <c r="AB309" s="8">
        <v>0</v>
      </c>
      <c r="AC309" s="8">
        <v>43888.152000000002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>
        <v>45852</v>
      </c>
      <c r="AK309" s="3">
        <v>0</v>
      </c>
      <c r="AL309" s="3">
        <v>45842</v>
      </c>
      <c r="AM309" s="3">
        <v>45849</v>
      </c>
      <c r="AN309" s="3">
        <v>45850</v>
      </c>
      <c r="AO309" s="3">
        <v>45850</v>
      </c>
      <c r="AP309" s="3">
        <v>45847</v>
      </c>
      <c r="AQ309" s="3">
        <v>45851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5622.230756193333</v>
      </c>
    </row>
    <row r="310" spans="1:56" ht="28.5" customHeight="1" x14ac:dyDescent="0.45">
      <c r="A310" s="3">
        <v>45601</v>
      </c>
      <c r="B310" s="14" t="s">
        <v>242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45859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407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45859</v>
      </c>
      <c r="AK310" s="3">
        <v>0</v>
      </c>
      <c r="AL310" s="3">
        <v>45849</v>
      </c>
      <c r="AM310" s="3">
        <v>45856</v>
      </c>
      <c r="AN310" s="3">
        <v>45857</v>
      </c>
      <c r="AO310" s="3">
        <v>45857</v>
      </c>
      <c r="AP310" s="3">
        <v>45854</v>
      </c>
      <c r="AQ310" s="3">
        <v>45858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242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1693.4118389759997</v>
      </c>
      <c r="Q311" s="10">
        <v>0</v>
      </c>
      <c r="R311" s="10">
        <v>1693.4118389759997</v>
      </c>
      <c r="S311" s="9" t="s">
        <v>100</v>
      </c>
      <c r="T311" s="12">
        <v>45867</v>
      </c>
      <c r="U311" s="11">
        <v>52000</v>
      </c>
      <c r="V311" s="10">
        <v>0</v>
      </c>
      <c r="W311" s="10">
        <v>52000</v>
      </c>
      <c r="X311" s="10">
        <v>0</v>
      </c>
      <c r="Y311" s="10">
        <v>54600</v>
      </c>
      <c r="Z311" s="9" t="s">
        <v>407</v>
      </c>
      <c r="AA311" s="8">
        <v>55935.880000000005</v>
      </c>
      <c r="AB311" s="8">
        <v>0</v>
      </c>
      <c r="AC311" s="8">
        <v>55935.880000000005</v>
      </c>
      <c r="AD311" s="8">
        <v>0</v>
      </c>
      <c r="AE311" s="8">
        <v>0</v>
      </c>
      <c r="AF311" s="8">
        <v>0</v>
      </c>
      <c r="AG311" s="1" t="s">
        <v>122</v>
      </c>
      <c r="AH311" s="1" t="s">
        <v>72</v>
      </c>
      <c r="AI311" s="1">
        <v>3</v>
      </c>
      <c r="AJ311" s="3">
        <v>45867</v>
      </c>
      <c r="AK311" s="3">
        <v>0</v>
      </c>
      <c r="AL311" s="3">
        <v>45857</v>
      </c>
      <c r="AM311" s="3">
        <v>45864</v>
      </c>
      <c r="AN311" s="3">
        <v>45865</v>
      </c>
      <c r="AO311" s="3">
        <v>45865</v>
      </c>
      <c r="AP311" s="3">
        <v>45862</v>
      </c>
      <c r="AQ311" s="3">
        <v>45866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7165.588218677779</v>
      </c>
    </row>
    <row r="312" spans="1:56" ht="28.5" customHeight="1" x14ac:dyDescent="0.45">
      <c r="A312" s="3">
        <v>45601</v>
      </c>
      <c r="B312" s="14" t="s">
        <v>242</v>
      </c>
      <c r="C312" s="9" t="s">
        <v>94</v>
      </c>
      <c r="D312" s="13" t="s">
        <v>158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5414.9448800240634</v>
      </c>
      <c r="Q312" s="10">
        <v>0</v>
      </c>
      <c r="R312" s="10">
        <v>5414.9448800240634</v>
      </c>
      <c r="S312" s="9" t="s">
        <v>100</v>
      </c>
      <c r="T312" s="12" t="s">
        <v>63</v>
      </c>
      <c r="U312" s="11">
        <v>166278</v>
      </c>
      <c r="V312" s="10">
        <v>0</v>
      </c>
      <c r="W312" s="10">
        <v>166278</v>
      </c>
      <c r="X312" s="10">
        <v>0</v>
      </c>
      <c r="Y312" s="10">
        <v>174591.9</v>
      </c>
      <c r="Z312" s="9" t="s">
        <v>407</v>
      </c>
      <c r="AA312" s="8">
        <v>178863.58182000002</v>
      </c>
      <c r="AB312" s="8">
        <v>0</v>
      </c>
      <c r="AC312" s="8">
        <v>178863.58182000002</v>
      </c>
      <c r="AD312" s="8">
        <v>0</v>
      </c>
      <c r="AE312" s="8">
        <v>0</v>
      </c>
      <c r="AF312" s="8" t="s">
        <v>408</v>
      </c>
      <c r="AG312" s="1" t="s">
        <v>122</v>
      </c>
      <c r="AH312" s="1" t="s">
        <v>72</v>
      </c>
      <c r="AI312" s="1">
        <v>3</v>
      </c>
      <c r="AJ312" s="3" t="s">
        <v>63</v>
      </c>
      <c r="AK312" s="3">
        <v>0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22913.070727409686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128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101</v>
      </c>
      <c r="AA313" s="8">
        <v>1025216.4738200002</v>
      </c>
      <c r="AB313" s="8">
        <v>0</v>
      </c>
      <c r="AC313" s="8">
        <v>1025216.4738200002</v>
      </c>
      <c r="AD313" s="8">
        <v>0</v>
      </c>
      <c r="AE313" s="8">
        <v>0</v>
      </c>
      <c r="AF313" s="8" t="s">
        <v>58</v>
      </c>
      <c r="AG313" s="1" t="s">
        <v>122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121</v>
      </c>
      <c r="BD313" s="56">
        <v>0</v>
      </c>
    </row>
    <row r="314" spans="1:56" ht="28.5" customHeight="1" x14ac:dyDescent="0.45">
      <c r="A314" s="3">
        <v>45719</v>
      </c>
      <c r="B314" s="14" t="s">
        <v>504</v>
      </c>
      <c r="C314" s="9" t="s">
        <v>487</v>
      </c>
      <c r="D314" s="13" t="s">
        <v>488</v>
      </c>
      <c r="E314" s="9">
        <v>26</v>
      </c>
      <c r="F314" s="9">
        <v>40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>
        <v>27</v>
      </c>
      <c r="N314" s="9">
        <v>43</v>
      </c>
      <c r="O314" s="9">
        <v>40</v>
      </c>
      <c r="P314" s="10">
        <v>143.21468131199998</v>
      </c>
      <c r="Q314" s="10">
        <v>0</v>
      </c>
      <c r="R314" s="10">
        <v>143.21468131199998</v>
      </c>
      <c r="S314" s="9" t="s">
        <v>71</v>
      </c>
      <c r="T314" s="12">
        <v>45731</v>
      </c>
      <c r="U314" s="11">
        <v>5000</v>
      </c>
      <c r="V314" s="10">
        <v>0</v>
      </c>
      <c r="W314" s="10">
        <v>5000</v>
      </c>
      <c r="X314" s="10">
        <v>5620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45731</v>
      </c>
      <c r="AK314" s="3">
        <v>0</v>
      </c>
      <c r="AL314" s="3">
        <v>45721</v>
      </c>
      <c r="AM314" s="3">
        <v>45728</v>
      </c>
      <c r="AN314" s="3">
        <v>45729</v>
      </c>
      <c r="AO314" s="3">
        <v>45729</v>
      </c>
      <c r="AP314" s="3">
        <v>45726</v>
      </c>
      <c r="AQ314" s="3">
        <v>45730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45723</v>
      </c>
      <c r="B315" s="14" t="s">
        <v>546</v>
      </c>
      <c r="C315" s="9" t="s">
        <v>207</v>
      </c>
      <c r="D315" s="13" t="s">
        <v>533</v>
      </c>
      <c r="E315" s="9">
        <v>26</v>
      </c>
      <c r="F315" s="9">
        <v>41</v>
      </c>
      <c r="G315" s="9" t="s">
        <v>60</v>
      </c>
      <c r="H315" s="9">
        <v>0</v>
      </c>
      <c r="I315" s="9">
        <v>97</v>
      </c>
      <c r="J315" s="9" t="s">
        <v>57</v>
      </c>
      <c r="K315" s="9">
        <v>5</v>
      </c>
      <c r="L315" s="9" t="s">
        <v>92</v>
      </c>
      <c r="M315" s="10">
        <v>27</v>
      </c>
      <c r="N315" s="9">
        <v>43</v>
      </c>
      <c r="O315" s="9">
        <v>40</v>
      </c>
      <c r="P315" s="10">
        <v>114.57174504959998</v>
      </c>
      <c r="Q315" s="10">
        <v>0</v>
      </c>
      <c r="R315" s="10">
        <v>114.57174504959998</v>
      </c>
      <c r="S315" s="9" t="s">
        <v>220</v>
      </c>
      <c r="T315" s="12">
        <v>45737</v>
      </c>
      <c r="U315" s="11">
        <v>4000</v>
      </c>
      <c r="V315" s="10">
        <v>0</v>
      </c>
      <c r="W315" s="10">
        <v>4000</v>
      </c>
      <c r="X315" s="10">
        <v>4200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125</v>
      </c>
      <c r="AH315" s="1" t="s">
        <v>72</v>
      </c>
      <c r="AI315" s="1">
        <v>3</v>
      </c>
      <c r="AJ315" s="3">
        <v>45737</v>
      </c>
      <c r="AK315" s="3">
        <v>0</v>
      </c>
      <c r="AL315" s="3">
        <v>45727</v>
      </c>
      <c r="AM315" s="3">
        <v>45734</v>
      </c>
      <c r="AN315" s="3">
        <v>45735</v>
      </c>
      <c r="AO315" s="3">
        <v>45735</v>
      </c>
      <c r="AP315" s="3">
        <v>45732</v>
      </c>
      <c r="AQ315" s="3">
        <v>45736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>
        <v>45723</v>
      </c>
      <c r="B316" s="14" t="s">
        <v>546</v>
      </c>
      <c r="C316" s="9" t="s">
        <v>207</v>
      </c>
      <c r="D316" s="13" t="s">
        <v>534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114.57174504959998</v>
      </c>
      <c r="Q316" s="10">
        <v>0</v>
      </c>
      <c r="R316" s="10">
        <v>114.57174504959998</v>
      </c>
      <c r="S316" s="9" t="s">
        <v>220</v>
      </c>
      <c r="T316" s="12">
        <v>45737</v>
      </c>
      <c r="U316" s="11">
        <v>4000</v>
      </c>
      <c r="V316" s="10">
        <v>0</v>
      </c>
      <c r="W316" s="10">
        <v>4000</v>
      </c>
      <c r="X316" s="10">
        <v>4320</v>
      </c>
      <c r="Y316" s="10">
        <v>0</v>
      </c>
      <c r="Z316" s="9" t="s">
        <v>85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125</v>
      </c>
      <c r="AH316" s="1" t="s">
        <v>72</v>
      </c>
      <c r="AI316" s="1">
        <v>3</v>
      </c>
      <c r="AJ316" s="3">
        <v>45737</v>
      </c>
      <c r="AK316" s="3">
        <v>0</v>
      </c>
      <c r="AL316" s="3">
        <v>45727</v>
      </c>
      <c r="AM316" s="3">
        <v>45734</v>
      </c>
      <c r="AN316" s="3">
        <v>45735</v>
      </c>
      <c r="AO316" s="3">
        <v>45735</v>
      </c>
      <c r="AP316" s="3">
        <v>45732</v>
      </c>
      <c r="AQ316" s="3">
        <v>45736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0</v>
      </c>
    </row>
    <row r="317" spans="1:56" ht="28.5" customHeight="1" x14ac:dyDescent="0.45">
      <c r="A317" s="3">
        <v>45717</v>
      </c>
      <c r="B317" s="14" t="s">
        <v>489</v>
      </c>
      <c r="C317" s="9" t="s">
        <v>150</v>
      </c>
      <c r="D317" s="13" t="s">
        <v>59</v>
      </c>
      <c r="E317" s="9">
        <v>26</v>
      </c>
      <c r="F317" s="9">
        <v>39</v>
      </c>
      <c r="G317" s="9" t="s">
        <v>60</v>
      </c>
      <c r="H317" s="9">
        <v>0</v>
      </c>
      <c r="I317" s="9">
        <v>93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133</v>
      </c>
      <c r="T317" s="12">
        <v>45741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85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61</v>
      </c>
      <c r="AH317" s="1" t="s">
        <v>77</v>
      </c>
      <c r="AI317" s="1">
        <v>1</v>
      </c>
      <c r="AJ317" s="3">
        <v>45741</v>
      </c>
      <c r="AK317" s="3">
        <v>0</v>
      </c>
      <c r="AL317" s="3">
        <v>0</v>
      </c>
      <c r="AM317" s="3">
        <v>0</v>
      </c>
      <c r="AN317" s="3">
        <v>0</v>
      </c>
      <c r="AO317" s="3">
        <v>45740</v>
      </c>
      <c r="AP317" s="3">
        <v>45736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 t="s">
        <v>146</v>
      </c>
      <c r="B318" s="14" t="s">
        <v>146</v>
      </c>
      <c r="C318" s="9" t="s">
        <v>150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133</v>
      </c>
      <c r="T318" s="12">
        <v>45777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122</v>
      </c>
      <c r="AH318" s="1" t="s">
        <v>77</v>
      </c>
      <c r="AI318" s="1">
        <v>1</v>
      </c>
      <c r="AJ318" s="3">
        <v>45777</v>
      </c>
      <c r="AK318" s="3">
        <v>0</v>
      </c>
      <c r="AL318" s="3">
        <v>0</v>
      </c>
      <c r="AM318" s="3">
        <v>0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913.67990999999995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123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 t="s">
        <v>146</v>
      </c>
      <c r="B320" s="14" t="s">
        <v>146</v>
      </c>
      <c r="C320" s="9" t="s">
        <v>207</v>
      </c>
      <c r="D320" s="13" t="s">
        <v>61</v>
      </c>
      <c r="E320" s="9">
        <v>26</v>
      </c>
      <c r="F320" s="9">
        <v>41</v>
      </c>
      <c r="G320" s="9" t="s">
        <v>60</v>
      </c>
      <c r="H320" s="9">
        <v>0</v>
      </c>
      <c r="I320" s="9">
        <v>97</v>
      </c>
      <c r="J320" s="9" t="s">
        <v>57</v>
      </c>
      <c r="K320" s="9">
        <v>5</v>
      </c>
      <c r="L320" s="9" t="s">
        <v>92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220</v>
      </c>
      <c r="T320" s="12" t="s">
        <v>63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85</v>
      </c>
      <c r="AA320" s="8">
        <v>11874.499999999998</v>
      </c>
      <c r="AB320" s="8">
        <v>0</v>
      </c>
      <c r="AC320" s="8">
        <v>11874.499999999998</v>
      </c>
      <c r="AD320" s="8">
        <v>0</v>
      </c>
      <c r="AE320" s="8">
        <v>0</v>
      </c>
      <c r="AF320" s="8">
        <v>0</v>
      </c>
      <c r="AG320" s="1" t="s">
        <v>122</v>
      </c>
      <c r="AH320" s="1" t="s">
        <v>72</v>
      </c>
      <c r="AI320" s="1">
        <v>3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958.79990555555537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71805.8</v>
      </c>
      <c r="AB321" s="8">
        <v>0</v>
      </c>
      <c r="AC321" s="8">
        <v>71805.8</v>
      </c>
      <c r="AD321" s="8">
        <v>0</v>
      </c>
      <c r="AE321" s="8">
        <v>0</v>
      </c>
      <c r="AF321" s="8" t="s">
        <v>58</v>
      </c>
      <c r="AG321" s="1" t="s">
        <v>122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229</v>
      </c>
      <c r="D322" s="13" t="s">
        <v>569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214</v>
      </c>
      <c r="T322" s="12">
        <v>45741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166</v>
      </c>
      <c r="AA322" s="8">
        <v>12433.3</v>
      </c>
      <c r="AB322" s="8">
        <v>12433.3</v>
      </c>
      <c r="AC322" s="8">
        <v>0</v>
      </c>
      <c r="AD322" s="8">
        <v>12433.3</v>
      </c>
      <c r="AE322" s="8">
        <v>0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45741</v>
      </c>
      <c r="AK322" s="3">
        <v>45737</v>
      </c>
      <c r="AL322" s="3">
        <v>45731</v>
      </c>
      <c r="AM322" s="3">
        <v>45738</v>
      </c>
      <c r="AN322" s="3">
        <v>45739</v>
      </c>
      <c r="AO322" s="3">
        <v>45739</v>
      </c>
      <c r="AP322" s="3">
        <v>45736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166</v>
      </c>
      <c r="AA323" s="8">
        <v>12433.3</v>
      </c>
      <c r="AB323" s="8">
        <v>12433.3</v>
      </c>
      <c r="AC323" s="8">
        <v>0</v>
      </c>
      <c r="AD323" s="8">
        <v>12433.3</v>
      </c>
      <c r="AE323" s="8">
        <v>0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257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123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257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257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258</v>
      </c>
      <c r="BD326" s="56">
        <v>0</v>
      </c>
    </row>
    <row r="327" spans="1:56" ht="28.5" customHeight="1" x14ac:dyDescent="0.45">
      <c r="A327" s="3">
        <v>45723</v>
      </c>
      <c r="B327" s="14" t="s">
        <v>547</v>
      </c>
      <c r="C327" s="9" t="s">
        <v>113</v>
      </c>
      <c r="D327" s="13" t="s">
        <v>160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30000</v>
      </c>
      <c r="V327" s="10">
        <v>0</v>
      </c>
      <c r="W327" s="10">
        <v>30000</v>
      </c>
      <c r="X327" s="10">
        <v>0</v>
      </c>
      <c r="Y327" s="10">
        <v>31500</v>
      </c>
      <c r="Z327" s="9" t="s">
        <v>89</v>
      </c>
      <c r="AA327" s="8">
        <v>37299.899999999994</v>
      </c>
      <c r="AB327" s="8">
        <v>16000</v>
      </c>
      <c r="AC327" s="8">
        <v>21299.899999999994</v>
      </c>
      <c r="AD327" s="8">
        <v>0</v>
      </c>
      <c r="AE327" s="8">
        <v>37299.899999999994</v>
      </c>
      <c r="AF327" s="8" t="s">
        <v>320</v>
      </c>
      <c r="AG327" s="1" t="s">
        <v>125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2196.7296866666666</v>
      </c>
    </row>
    <row r="328" spans="1:56" ht="28.5" customHeight="1" x14ac:dyDescent="0.45">
      <c r="A328" s="3">
        <v>45723</v>
      </c>
      <c r="B328" s="14" t="s">
        <v>548</v>
      </c>
      <c r="C328" s="9" t="s">
        <v>113</v>
      </c>
      <c r="D328" s="13" t="s">
        <v>160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45741</v>
      </c>
      <c r="U328" s="11">
        <v>30000</v>
      </c>
      <c r="V328" s="10">
        <v>0</v>
      </c>
      <c r="W328" s="10">
        <v>30000</v>
      </c>
      <c r="X328" s="10">
        <v>0</v>
      </c>
      <c r="Y328" s="10">
        <v>31500</v>
      </c>
      <c r="Z328" s="9" t="s">
        <v>89</v>
      </c>
      <c r="AA328" s="8">
        <v>37299.899999999994</v>
      </c>
      <c r="AB328" s="8">
        <v>0</v>
      </c>
      <c r="AC328" s="8">
        <v>37299.899999999994</v>
      </c>
      <c r="AD328" s="8">
        <v>0</v>
      </c>
      <c r="AE328" s="8">
        <v>37299.899999999994</v>
      </c>
      <c r="AF328" s="8" t="s">
        <v>320</v>
      </c>
      <c r="AG328" s="1" t="s">
        <v>123</v>
      </c>
      <c r="AH328" s="1" t="s">
        <v>68</v>
      </c>
      <c r="AI328" s="1">
        <v>4</v>
      </c>
      <c r="AJ328" s="3">
        <v>45741</v>
      </c>
      <c r="AK328" s="3">
        <v>45737</v>
      </c>
      <c r="AL328" s="3">
        <v>45731</v>
      </c>
      <c r="AM328" s="3">
        <v>45738</v>
      </c>
      <c r="AN328" s="3">
        <v>45739</v>
      </c>
      <c r="AO328" s="3">
        <v>45739</v>
      </c>
      <c r="AP328" s="3">
        <v>45736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3846.8630200000002</v>
      </c>
    </row>
    <row r="329" spans="1:56" ht="28.5" customHeight="1" x14ac:dyDescent="0.45">
      <c r="A329" s="3">
        <v>45723</v>
      </c>
      <c r="B329" s="14" t="s">
        <v>549</v>
      </c>
      <c r="C329" s="9" t="s">
        <v>113</v>
      </c>
      <c r="D329" s="13" t="s">
        <v>160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45744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320</v>
      </c>
      <c r="AG329" s="1" t="s">
        <v>123</v>
      </c>
      <c r="AH329" s="1" t="s">
        <v>68</v>
      </c>
      <c r="AI329" s="1">
        <v>4</v>
      </c>
      <c r="AJ329" s="3">
        <v>45744</v>
      </c>
      <c r="AK329" s="3">
        <v>45740</v>
      </c>
      <c r="AL329" s="3">
        <v>45734</v>
      </c>
      <c r="AM329" s="3">
        <v>45741</v>
      </c>
      <c r="AN329" s="3">
        <v>45742</v>
      </c>
      <c r="AO329" s="3">
        <v>45742</v>
      </c>
      <c r="AP329" s="3">
        <v>45739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 t="s">
        <v>146</v>
      </c>
      <c r="B330" s="14" t="s">
        <v>146</v>
      </c>
      <c r="C330" s="9" t="s">
        <v>113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45746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302</v>
      </c>
      <c r="AG330" s="1" t="s">
        <v>61</v>
      </c>
      <c r="AH330" s="1" t="s">
        <v>164</v>
      </c>
      <c r="AI330" s="1">
        <v>2</v>
      </c>
      <c r="AJ330" s="3">
        <v>45746</v>
      </c>
      <c r="AK330" s="3">
        <v>45744</v>
      </c>
      <c r="AL330" s="3">
        <v>0</v>
      </c>
      <c r="AM330" s="3">
        <v>0</v>
      </c>
      <c r="AN330" s="3">
        <v>0</v>
      </c>
      <c r="AO330" s="3">
        <v>45745</v>
      </c>
      <c r="AP330" s="3">
        <v>45741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492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45723</v>
      </c>
      <c r="B331" s="14" t="s">
        <v>550</v>
      </c>
      <c r="C331" s="9" t="s">
        <v>113</v>
      </c>
      <c r="D331" s="13" t="s">
        <v>160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45755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320</v>
      </c>
      <c r="AG331" s="1" t="s">
        <v>122</v>
      </c>
      <c r="AH331" s="1" t="s">
        <v>68</v>
      </c>
      <c r="AI331" s="1">
        <v>4</v>
      </c>
      <c r="AJ331" s="3">
        <v>45755</v>
      </c>
      <c r="AK331" s="3">
        <v>45751</v>
      </c>
      <c r="AL331" s="3">
        <v>45745</v>
      </c>
      <c r="AM331" s="3">
        <v>45752</v>
      </c>
      <c r="AN331" s="3">
        <v>45753</v>
      </c>
      <c r="AO331" s="3">
        <v>45753</v>
      </c>
      <c r="AP331" s="3">
        <v>45750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551</v>
      </c>
      <c r="C332" s="9" t="s">
        <v>113</v>
      </c>
      <c r="D332" s="13" t="s">
        <v>160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45772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320</v>
      </c>
      <c r="AG332" s="1" t="s">
        <v>122</v>
      </c>
      <c r="AH332" s="1" t="s">
        <v>68</v>
      </c>
      <c r="AI332" s="1">
        <v>4</v>
      </c>
      <c r="AJ332" s="3">
        <v>45772</v>
      </c>
      <c r="AK332" s="3">
        <v>45768</v>
      </c>
      <c r="AL332" s="3">
        <v>45762</v>
      </c>
      <c r="AM332" s="3">
        <v>45769</v>
      </c>
      <c r="AN332" s="3">
        <v>45770</v>
      </c>
      <c r="AO332" s="3">
        <v>45770</v>
      </c>
      <c r="AP332" s="3">
        <v>45767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61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45777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89</v>
      </c>
      <c r="AA333" s="8">
        <v>24866.6</v>
      </c>
      <c r="AB333" s="8">
        <v>0</v>
      </c>
      <c r="AC333" s="8">
        <v>24866.6</v>
      </c>
      <c r="AD333" s="8">
        <v>0</v>
      </c>
      <c r="AE333" s="8">
        <v>24866.6</v>
      </c>
      <c r="AF333" s="8" t="s">
        <v>320</v>
      </c>
      <c r="AG333" s="1" t="s">
        <v>123</v>
      </c>
      <c r="AH333" s="1" t="s">
        <v>68</v>
      </c>
      <c r="AI333" s="1">
        <v>4</v>
      </c>
      <c r="AJ333" s="3">
        <v>45777</v>
      </c>
      <c r="AK333" s="3">
        <v>45773</v>
      </c>
      <c r="AL333" s="3">
        <v>45767</v>
      </c>
      <c r="AM333" s="3">
        <v>45774</v>
      </c>
      <c r="AN333" s="3">
        <v>45775</v>
      </c>
      <c r="AO333" s="3">
        <v>45775</v>
      </c>
      <c r="AP333" s="3">
        <v>45772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2564.5753466666665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>
        <v>0</v>
      </c>
      <c r="H334" s="9">
        <v>0</v>
      </c>
      <c r="I334" s="9">
        <v>120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89</v>
      </c>
      <c r="AA334" s="8">
        <v>223799.39999999997</v>
      </c>
      <c r="AB334" s="8">
        <v>16000</v>
      </c>
      <c r="AC334" s="8">
        <v>207799.39999999997</v>
      </c>
      <c r="AD334" s="8">
        <v>0</v>
      </c>
      <c r="AE334" s="8">
        <v>223799.39999999997</v>
      </c>
      <c r="AF334" s="8" t="s">
        <v>58</v>
      </c>
      <c r="AG334" s="1" t="s">
        <v>125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109</v>
      </c>
      <c r="BD334" s="56">
        <v>0</v>
      </c>
    </row>
    <row r="335" spans="1:56" ht="28.5" customHeight="1" x14ac:dyDescent="0.45">
      <c r="A335" s="3">
        <v>45719</v>
      </c>
      <c r="B335" s="14" t="s">
        <v>517</v>
      </c>
      <c r="C335" s="9" t="s">
        <v>167</v>
      </c>
      <c r="D335" s="13" t="s">
        <v>168</v>
      </c>
      <c r="E335" s="9">
        <v>28</v>
      </c>
      <c r="F335" s="9">
        <v>41</v>
      </c>
      <c r="G335" s="9" t="s">
        <v>60</v>
      </c>
      <c r="H335" s="9">
        <v>0</v>
      </c>
      <c r="I335" s="9">
        <v>120</v>
      </c>
      <c r="J335" s="9" t="s">
        <v>78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45747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137</v>
      </c>
      <c r="AA335" s="8">
        <v>59372.5</v>
      </c>
      <c r="AB335" s="8">
        <v>59372.5</v>
      </c>
      <c r="AC335" s="8">
        <v>0</v>
      </c>
      <c r="AD335" s="8">
        <v>0</v>
      </c>
      <c r="AE335" s="8">
        <v>0</v>
      </c>
      <c r="AF335" s="8">
        <v>0</v>
      </c>
      <c r="AG335" s="1" t="s">
        <v>122</v>
      </c>
      <c r="AH335" s="1" t="s">
        <v>169</v>
      </c>
      <c r="AI335" s="1">
        <v>2</v>
      </c>
      <c r="AJ335" s="3">
        <v>45747</v>
      </c>
      <c r="AK335" s="3">
        <v>0</v>
      </c>
      <c r="AL335" s="3">
        <v>45738</v>
      </c>
      <c r="AM335" s="3">
        <v>45745</v>
      </c>
      <c r="AN335" s="3">
        <v>0</v>
      </c>
      <c r="AO335" s="3">
        <v>45746</v>
      </c>
      <c r="AP335" s="3">
        <v>45742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0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0</v>
      </c>
      <c r="Z336" s="9" t="s">
        <v>137</v>
      </c>
      <c r="AA336" s="8">
        <v>27101.800000000003</v>
      </c>
      <c r="AB336" s="8">
        <v>6031</v>
      </c>
      <c r="AC336" s="8">
        <v>21070.800000000003</v>
      </c>
      <c r="AD336" s="8">
        <v>0</v>
      </c>
      <c r="AE336" s="8">
        <v>27101.800000000003</v>
      </c>
      <c r="AF336" s="8">
        <v>0</v>
      </c>
      <c r="AG336" s="1" t="s">
        <v>122</v>
      </c>
      <c r="AH336" s="1" t="s">
        <v>77</v>
      </c>
      <c r="AI336" s="1">
        <v>1</v>
      </c>
      <c r="AJ336" s="3">
        <v>45777</v>
      </c>
      <c r="AK336" s="3">
        <v>0</v>
      </c>
      <c r="AL336" s="3">
        <v>0</v>
      </c>
      <c r="AM336" s="3">
        <v>0</v>
      </c>
      <c r="AN336" s="3">
        <v>0</v>
      </c>
      <c r="AO336" s="3">
        <v>45776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2368.1238000000003</v>
      </c>
    </row>
    <row r="337" spans="1:56" ht="28.5" customHeight="1" x14ac:dyDescent="0.45">
      <c r="A337" s="3" t="s">
        <v>146</v>
      </c>
      <c r="B337" s="14" t="s">
        <v>146</v>
      </c>
      <c r="C337" s="9" t="s">
        <v>167</v>
      </c>
      <c r="D337" s="13" t="s">
        <v>168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45777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137</v>
      </c>
      <c r="AA337" s="8">
        <v>59372.5</v>
      </c>
      <c r="AB337" s="8">
        <v>0</v>
      </c>
      <c r="AC337" s="8">
        <v>59372.5</v>
      </c>
      <c r="AD337" s="8">
        <v>0</v>
      </c>
      <c r="AE337" s="8">
        <v>0</v>
      </c>
      <c r="AF337" s="8">
        <v>0</v>
      </c>
      <c r="AG337" s="1">
        <v>0</v>
      </c>
      <c r="AH337" s="1" t="s">
        <v>169</v>
      </c>
      <c r="AI337" s="1">
        <v>2</v>
      </c>
      <c r="AJ337" s="3">
        <v>45777</v>
      </c>
      <c r="AK337" s="3">
        <v>0</v>
      </c>
      <c r="AL337" s="3">
        <v>45768</v>
      </c>
      <c r="AM337" s="3">
        <v>45775</v>
      </c>
      <c r="AN337" s="3">
        <v>0</v>
      </c>
      <c r="AO337" s="3">
        <v>45776</v>
      </c>
      <c r="AP337" s="3">
        <v>45772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107</v>
      </c>
      <c r="BD337" s="56">
        <v>6672.8093055555564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28</v>
      </c>
      <c r="F338" s="9">
        <v>43</v>
      </c>
      <c r="G338" s="9">
        <v>0</v>
      </c>
      <c r="H338" s="9">
        <v>0</v>
      </c>
      <c r="I338" s="9">
        <v>130</v>
      </c>
      <c r="J338" s="9" t="s">
        <v>57</v>
      </c>
      <c r="K338" s="9">
        <v>3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137</v>
      </c>
      <c r="AA338" s="8">
        <v>145846.79999999999</v>
      </c>
      <c r="AB338" s="8">
        <v>65403.5</v>
      </c>
      <c r="AC338" s="8">
        <v>80443.3</v>
      </c>
      <c r="AD338" s="8">
        <v>0</v>
      </c>
      <c r="AE338" s="8">
        <v>27101.800000000003</v>
      </c>
      <c r="AF338" s="8" t="s">
        <v>58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170</v>
      </c>
      <c r="BD338" s="56">
        <v>0</v>
      </c>
    </row>
  </sheetData>
  <autoFilter ref="A5:BD3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8">
    <cfRule type="expression" dxfId="36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A09-B89E-4588-92BB-986B2688B982}">
  <sheetPr>
    <tabColor rgb="FFFFFF00"/>
  </sheetPr>
  <dimension ref="A1:BD341"/>
  <sheetViews>
    <sheetView zoomScale="80" zoomScaleNormal="80" workbookViewId="0">
      <selection activeCell="N22" sqref="N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45729</v>
      </c>
      <c r="E3" s="80" t="s">
        <v>52</v>
      </c>
      <c r="F3" s="80"/>
      <c r="G3" s="81">
        <v>16.46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460</v>
      </c>
      <c r="C6" s="9" t="s">
        <v>461</v>
      </c>
      <c r="D6" s="13" t="s">
        <v>462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463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425</v>
      </c>
      <c r="D7" s="13" t="s">
        <v>426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304</v>
      </c>
      <c r="D9" s="13" t="s">
        <v>474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268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195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484</v>
      </c>
      <c r="C13" s="9" t="s">
        <v>147</v>
      </c>
      <c r="D13" s="13" t="s">
        <v>259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190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45730</v>
      </c>
      <c r="AK13" s="3">
        <v>0</v>
      </c>
      <c r="AL13" s="3">
        <v>45721</v>
      </c>
      <c r="AM13" s="3">
        <v>45728</v>
      </c>
      <c r="AN13" s="3">
        <v>45729</v>
      </c>
      <c r="AO13" s="3">
        <v>45729</v>
      </c>
      <c r="AP13" s="3">
        <v>45725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570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45712</v>
      </c>
      <c r="B14" s="14" t="s">
        <v>505</v>
      </c>
      <c r="C14" s="9" t="s">
        <v>450</v>
      </c>
      <c r="D14" s="13" t="s">
        <v>380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266.44591871999995</v>
      </c>
      <c r="Q14" s="10">
        <v>0</v>
      </c>
      <c r="R14" s="10">
        <v>266.44591871999995</v>
      </c>
      <c r="S14" s="9" t="s">
        <v>133</v>
      </c>
      <c r="T14" s="12">
        <v>45734</v>
      </c>
      <c r="U14" s="11">
        <v>8000</v>
      </c>
      <c r="V14" s="10">
        <v>0</v>
      </c>
      <c r="W14" s="10">
        <v>8000</v>
      </c>
      <c r="X14" s="10">
        <v>21000</v>
      </c>
      <c r="Y14" s="10">
        <v>0</v>
      </c>
      <c r="Z14" s="9" t="s">
        <v>190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45734</v>
      </c>
      <c r="AK14" s="3">
        <v>0</v>
      </c>
      <c r="AL14" s="3">
        <v>45724</v>
      </c>
      <c r="AM14" s="3">
        <v>45731</v>
      </c>
      <c r="AN14" s="3">
        <v>45732</v>
      </c>
      <c r="AO14" s="3">
        <v>45732</v>
      </c>
      <c r="AP14" s="3">
        <v>45729</v>
      </c>
      <c r="AQ14" s="3">
        <v>45733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45717</v>
      </c>
      <c r="B15" s="14" t="s">
        <v>484</v>
      </c>
      <c r="C15" s="9" t="s">
        <v>147</v>
      </c>
      <c r="D15" s="13" t="s">
        <v>259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45736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190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45736</v>
      </c>
      <c r="AK15" s="3">
        <v>0</v>
      </c>
      <c r="AL15" s="3">
        <v>45727</v>
      </c>
      <c r="AM15" s="3">
        <v>45734</v>
      </c>
      <c r="AN15" s="3">
        <v>45735</v>
      </c>
      <c r="AO15" s="3">
        <v>45735</v>
      </c>
      <c r="AP15" s="3">
        <v>45731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483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45741</v>
      </c>
      <c r="U16" s="11">
        <v>70000</v>
      </c>
      <c r="V16" s="10">
        <v>0</v>
      </c>
      <c r="W16" s="10">
        <v>70000</v>
      </c>
      <c r="X16" s="10">
        <v>0</v>
      </c>
      <c r="Y16" s="10">
        <v>73500</v>
      </c>
      <c r="Z16" s="9" t="s">
        <v>190</v>
      </c>
      <c r="AA16" s="8">
        <v>61607.7</v>
      </c>
      <c r="AB16" s="8">
        <v>26131</v>
      </c>
      <c r="AC16" s="8">
        <v>35476.699999999997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45741</v>
      </c>
      <c r="AK16" s="3">
        <v>0</v>
      </c>
      <c r="AL16" s="3">
        <v>45732</v>
      </c>
      <c r="AM16" s="3">
        <v>45739</v>
      </c>
      <c r="AN16" s="3">
        <v>45740</v>
      </c>
      <c r="AO16" s="3">
        <v>45740</v>
      </c>
      <c r="AP16" s="3">
        <v>45736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2576.3967911111113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190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275</v>
      </c>
      <c r="D18" s="13" t="s">
        <v>276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190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450</v>
      </c>
      <c r="D19" s="13" t="s">
        <v>61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999.17219519999981</v>
      </c>
      <c r="Q19" s="10">
        <v>0</v>
      </c>
      <c r="R19" s="10">
        <v>999.17219519999981</v>
      </c>
      <c r="S19" s="9" t="s">
        <v>133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190</v>
      </c>
      <c r="AA19" s="8">
        <v>24726.9</v>
      </c>
      <c r="AB19" s="8">
        <v>0</v>
      </c>
      <c r="AC19" s="8">
        <v>24726.9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1795.7224266666669</v>
      </c>
    </row>
    <row r="20" spans="1:56" ht="28.5" customHeight="1" x14ac:dyDescent="0.45">
      <c r="A20" s="3" t="s">
        <v>146</v>
      </c>
      <c r="B20" s="14" t="s">
        <v>146</v>
      </c>
      <c r="C20" s="9" t="s">
        <v>475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45746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190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45746</v>
      </c>
      <c r="AK20" s="3">
        <v>0</v>
      </c>
      <c r="AL20" s="3">
        <v>45737</v>
      </c>
      <c r="AM20" s="3">
        <v>45744</v>
      </c>
      <c r="AN20" s="3">
        <v>45745</v>
      </c>
      <c r="AO20" s="3">
        <v>45745</v>
      </c>
      <c r="AP20" s="3">
        <v>45741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8.5" customHeight="1" x14ac:dyDescent="0.45">
      <c r="A21" s="3" t="s">
        <v>146</v>
      </c>
      <c r="B21" s="14" t="s">
        <v>146</v>
      </c>
      <c r="C21" s="9" t="s">
        <v>475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190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190</v>
      </c>
      <c r="AA22" s="8">
        <v>262915.39999999997</v>
      </c>
      <c r="AB22" s="8">
        <v>26131</v>
      </c>
      <c r="AC22" s="8">
        <v>236784.39999999997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477</v>
      </c>
      <c r="C23" s="9" t="s">
        <v>73</v>
      </c>
      <c r="D23" s="13" t="s">
        <v>232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157</v>
      </c>
      <c r="T23" s="12">
        <v>45730</v>
      </c>
      <c r="U23" s="11">
        <v>10000</v>
      </c>
      <c r="V23" s="10">
        <v>10000</v>
      </c>
      <c r="W23" s="10">
        <v>0</v>
      </c>
      <c r="X23" s="10">
        <v>10400</v>
      </c>
      <c r="Y23" s="10">
        <v>0</v>
      </c>
      <c r="Z23" s="9" t="s">
        <v>197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464</v>
      </c>
      <c r="AG23" s="1" t="s">
        <v>123</v>
      </c>
      <c r="AH23" s="1" t="s">
        <v>74</v>
      </c>
      <c r="AI23" s="1">
        <v>2</v>
      </c>
      <c r="AJ23" s="3">
        <v>45730</v>
      </c>
      <c r="AK23" s="3">
        <v>0</v>
      </c>
      <c r="AL23" s="3">
        <v>45721</v>
      </c>
      <c r="AM23" s="3">
        <v>45728</v>
      </c>
      <c r="AN23" s="3">
        <v>45729</v>
      </c>
      <c r="AO23" s="3">
        <v>45729</v>
      </c>
      <c r="AP23" s="3">
        <v>45725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198</v>
      </c>
      <c r="BD23" s="56">
        <v>0</v>
      </c>
    </row>
    <row r="24" spans="1:56" ht="28.5" customHeight="1" x14ac:dyDescent="0.45">
      <c r="A24" s="3">
        <v>45710</v>
      </c>
      <c r="B24" s="14" t="s">
        <v>447</v>
      </c>
      <c r="C24" s="9" t="s">
        <v>73</v>
      </c>
      <c r="D24" s="13" t="s">
        <v>194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157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197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448</v>
      </c>
      <c r="AG24" s="1" t="s">
        <v>123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198</v>
      </c>
      <c r="BD24" s="56">
        <v>331.46898400000003</v>
      </c>
    </row>
    <row r="25" spans="1:56" ht="28.5" customHeight="1" x14ac:dyDescent="0.45">
      <c r="A25" s="3">
        <v>45710</v>
      </c>
      <c r="B25" s="14" t="s">
        <v>447</v>
      </c>
      <c r="C25" s="9" t="s">
        <v>73</v>
      </c>
      <c r="D25" s="13" t="s">
        <v>227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157</v>
      </c>
      <c r="T25" s="12">
        <v>45731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197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448</v>
      </c>
      <c r="AG25" s="1" t="s">
        <v>123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198</v>
      </c>
      <c r="BD25" s="56">
        <v>331.46898400000003</v>
      </c>
    </row>
    <row r="26" spans="1:56" ht="28.5" customHeight="1" x14ac:dyDescent="0.45">
      <c r="A26" s="3">
        <v>45710</v>
      </c>
      <c r="B26" s="14" t="s">
        <v>447</v>
      </c>
      <c r="C26" s="9" t="s">
        <v>73</v>
      </c>
      <c r="D26" s="13" t="s">
        <v>239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157</v>
      </c>
      <c r="T26" s="12">
        <v>45731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197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448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198</v>
      </c>
      <c r="BD26" s="56">
        <v>331.46898400000003</v>
      </c>
    </row>
    <row r="27" spans="1:56" ht="28.5" customHeight="1" x14ac:dyDescent="0.45">
      <c r="A27" s="3">
        <v>45710</v>
      </c>
      <c r="B27" s="14" t="s">
        <v>447</v>
      </c>
      <c r="C27" s="9" t="s">
        <v>73</v>
      </c>
      <c r="D27" s="13" t="s">
        <v>294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157</v>
      </c>
      <c r="T27" s="12">
        <v>45731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197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448</v>
      </c>
      <c r="AG27" s="1" t="s">
        <v>123</v>
      </c>
      <c r="AH27" s="1" t="s">
        <v>74</v>
      </c>
      <c r="AI27" s="1">
        <v>2</v>
      </c>
      <c r="AJ27" s="3">
        <v>45731</v>
      </c>
      <c r="AK27" s="3">
        <v>0</v>
      </c>
      <c r="AL27" s="3">
        <v>45722</v>
      </c>
      <c r="AM27" s="3">
        <v>45729</v>
      </c>
      <c r="AN27" s="3">
        <v>45730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198</v>
      </c>
      <c r="BD27" s="56">
        <v>331.46898400000003</v>
      </c>
    </row>
    <row r="28" spans="1:56" ht="28.5" customHeight="1" x14ac:dyDescent="0.45">
      <c r="A28" s="3">
        <v>45716</v>
      </c>
      <c r="B28" s="14" t="s">
        <v>476</v>
      </c>
      <c r="C28" s="9" t="s">
        <v>73</v>
      </c>
      <c r="D28" s="13" t="s">
        <v>413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157</v>
      </c>
      <c r="T28" s="12">
        <v>45731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197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465</v>
      </c>
      <c r="AG28" s="1" t="s">
        <v>125</v>
      </c>
      <c r="AH28" s="1" t="s">
        <v>74</v>
      </c>
      <c r="AI28" s="1">
        <v>2</v>
      </c>
      <c r="AJ28" s="3">
        <v>45731</v>
      </c>
      <c r="AK28" s="3">
        <v>0</v>
      </c>
      <c r="AL28" s="3">
        <v>45722</v>
      </c>
      <c r="AM28" s="3">
        <v>45729</v>
      </c>
      <c r="AN28" s="3">
        <v>45730</v>
      </c>
      <c r="AO28" s="3">
        <v>45730</v>
      </c>
      <c r="AP28" s="3">
        <v>45726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198</v>
      </c>
      <c r="BD28" s="56">
        <v>331.46898400000003</v>
      </c>
    </row>
    <row r="29" spans="1:56" ht="28.5" customHeight="1" x14ac:dyDescent="0.45">
      <c r="A29" s="3">
        <v>45716</v>
      </c>
      <c r="B29" s="14" t="s">
        <v>476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157</v>
      </c>
      <c r="T29" s="12">
        <v>45731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197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465</v>
      </c>
      <c r="AG29" s="1" t="s">
        <v>123</v>
      </c>
      <c r="AH29" s="1" t="s">
        <v>74</v>
      </c>
      <c r="AI29" s="1">
        <v>2</v>
      </c>
      <c r="AJ29" s="3">
        <v>45731</v>
      </c>
      <c r="AK29" s="3">
        <v>0</v>
      </c>
      <c r="AL29" s="3">
        <v>45722</v>
      </c>
      <c r="AM29" s="3">
        <v>45729</v>
      </c>
      <c r="AN29" s="3">
        <v>45730</v>
      </c>
      <c r="AO29" s="3">
        <v>45730</v>
      </c>
      <c r="AP29" s="3">
        <v>45726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198</v>
      </c>
      <c r="BD29" s="56">
        <v>662.93796800000007</v>
      </c>
    </row>
    <row r="30" spans="1:56" ht="28.5" customHeight="1" x14ac:dyDescent="0.45">
      <c r="A30" s="3">
        <v>45715</v>
      </c>
      <c r="B30" s="14" t="s">
        <v>478</v>
      </c>
      <c r="C30" s="9" t="s">
        <v>73</v>
      </c>
      <c r="D30" s="13" t="s">
        <v>293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157</v>
      </c>
      <c r="T30" s="12">
        <v>45731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197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465</v>
      </c>
      <c r="AG30" s="1" t="s">
        <v>123</v>
      </c>
      <c r="AH30" s="1" t="s">
        <v>74</v>
      </c>
      <c r="AI30" s="1">
        <v>2</v>
      </c>
      <c r="AJ30" s="3">
        <v>45731</v>
      </c>
      <c r="AK30" s="3">
        <v>0</v>
      </c>
      <c r="AL30" s="3">
        <v>45722</v>
      </c>
      <c r="AM30" s="3">
        <v>45729</v>
      </c>
      <c r="AN30" s="3">
        <v>45730</v>
      </c>
      <c r="AO30" s="3">
        <v>45730</v>
      </c>
      <c r="AP30" s="3">
        <v>45726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198</v>
      </c>
      <c r="BD30" s="56">
        <v>352.51463377777782</v>
      </c>
    </row>
    <row r="31" spans="1:56" ht="28.5" customHeight="1" x14ac:dyDescent="0.45">
      <c r="A31" s="3">
        <v>45715</v>
      </c>
      <c r="B31" s="14" t="s">
        <v>478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157</v>
      </c>
      <c r="T31" s="12">
        <v>45731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197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465</v>
      </c>
      <c r="AG31" s="1" t="s">
        <v>123</v>
      </c>
      <c r="AH31" s="1" t="s">
        <v>77</v>
      </c>
      <c r="AI31" s="1">
        <v>1</v>
      </c>
      <c r="AJ31" s="3">
        <v>45731</v>
      </c>
      <c r="AK31" s="3">
        <v>0</v>
      </c>
      <c r="AL31" s="3">
        <v>0</v>
      </c>
      <c r="AM31" s="3">
        <v>0</v>
      </c>
      <c r="AN31" s="3">
        <v>0</v>
      </c>
      <c r="AO31" s="3">
        <v>45730</v>
      </c>
      <c r="AP31" s="3">
        <v>45726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198</v>
      </c>
      <c r="BD31" s="56">
        <v>394.60593333333333</v>
      </c>
    </row>
    <row r="32" spans="1:56" ht="28.5" customHeight="1" x14ac:dyDescent="0.45">
      <c r="A32" s="3">
        <v>45716</v>
      </c>
      <c r="B32" s="14" t="s">
        <v>479</v>
      </c>
      <c r="C32" s="9" t="s">
        <v>73</v>
      </c>
      <c r="D32" s="13" t="s">
        <v>231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157</v>
      </c>
      <c r="T32" s="12">
        <v>45734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197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480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198</v>
      </c>
      <c r="BD32" s="56">
        <v>331.46898400000003</v>
      </c>
    </row>
    <row r="33" spans="1:56" ht="28.5" customHeight="1" x14ac:dyDescent="0.45">
      <c r="A33" s="3">
        <v>45716</v>
      </c>
      <c r="B33" s="14" t="s">
        <v>479</v>
      </c>
      <c r="C33" s="9" t="s">
        <v>73</v>
      </c>
      <c r="D33" s="13" t="s">
        <v>269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157</v>
      </c>
      <c r="T33" s="12">
        <v>45734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197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480</v>
      </c>
      <c r="AG33" s="1" t="s">
        <v>122</v>
      </c>
      <c r="AH33" s="1" t="s">
        <v>74</v>
      </c>
      <c r="AI33" s="1">
        <v>2</v>
      </c>
      <c r="AJ33" s="3">
        <v>45734</v>
      </c>
      <c r="AK33" s="3">
        <v>0</v>
      </c>
      <c r="AL33" s="3">
        <v>45725</v>
      </c>
      <c r="AM33" s="3">
        <v>45732</v>
      </c>
      <c r="AN33" s="3">
        <v>45733</v>
      </c>
      <c r="AO33" s="3">
        <v>45733</v>
      </c>
      <c r="AP33" s="3">
        <v>45729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198</v>
      </c>
      <c r="BD33" s="56">
        <v>331.46898400000003</v>
      </c>
    </row>
    <row r="34" spans="1:56" ht="28.5" customHeight="1" x14ac:dyDescent="0.45">
      <c r="A34" s="3">
        <v>45716</v>
      </c>
      <c r="B34" s="14" t="s">
        <v>479</v>
      </c>
      <c r="C34" s="9" t="s">
        <v>73</v>
      </c>
      <c r="D34" s="13" t="s">
        <v>294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157</v>
      </c>
      <c r="T34" s="12">
        <v>45734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197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480</v>
      </c>
      <c r="AG34" s="1" t="s">
        <v>123</v>
      </c>
      <c r="AH34" s="1" t="s">
        <v>74</v>
      </c>
      <c r="AI34" s="1">
        <v>2</v>
      </c>
      <c r="AJ34" s="3">
        <v>45734</v>
      </c>
      <c r="AK34" s="3">
        <v>0</v>
      </c>
      <c r="AL34" s="3">
        <v>45725</v>
      </c>
      <c r="AM34" s="3">
        <v>45732</v>
      </c>
      <c r="AN34" s="3">
        <v>45733</v>
      </c>
      <c r="AO34" s="3">
        <v>45733</v>
      </c>
      <c r="AP34" s="3">
        <v>45729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331.46898400000003</v>
      </c>
    </row>
    <row r="35" spans="1:56" ht="28.5" customHeight="1" x14ac:dyDescent="0.45">
      <c r="A35" s="3">
        <v>45716</v>
      </c>
      <c r="B35" s="14" t="s">
        <v>479</v>
      </c>
      <c r="C35" s="9" t="s">
        <v>73</v>
      </c>
      <c r="D35" s="13" t="s">
        <v>232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157</v>
      </c>
      <c r="T35" s="12">
        <v>45734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197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480</v>
      </c>
      <c r="AG35" s="1" t="s">
        <v>123</v>
      </c>
      <c r="AH35" s="1" t="s">
        <v>74</v>
      </c>
      <c r="AI35" s="1">
        <v>2</v>
      </c>
      <c r="AJ35" s="3">
        <v>45734</v>
      </c>
      <c r="AK35" s="3">
        <v>0</v>
      </c>
      <c r="AL35" s="3">
        <v>45725</v>
      </c>
      <c r="AM35" s="3">
        <v>45732</v>
      </c>
      <c r="AN35" s="3">
        <v>45733</v>
      </c>
      <c r="AO35" s="3">
        <v>45733</v>
      </c>
      <c r="AP35" s="3">
        <v>45729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198</v>
      </c>
      <c r="BD35" s="56">
        <v>662.93796800000007</v>
      </c>
    </row>
    <row r="36" spans="1:56" ht="28.5" customHeight="1" x14ac:dyDescent="0.45">
      <c r="A36" s="3">
        <v>45716</v>
      </c>
      <c r="B36" s="14" t="s">
        <v>479</v>
      </c>
      <c r="C36" s="9" t="s">
        <v>73</v>
      </c>
      <c r="D36" s="13" t="s">
        <v>238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157</v>
      </c>
      <c r="T36" s="12">
        <v>45735</v>
      </c>
      <c r="U36" s="11">
        <v>5000</v>
      </c>
      <c r="V36" s="10">
        <v>5000</v>
      </c>
      <c r="W36" s="10">
        <v>0</v>
      </c>
      <c r="X36" s="10">
        <v>5200</v>
      </c>
      <c r="Y36" s="10">
        <v>0</v>
      </c>
      <c r="Z36" s="9" t="s">
        <v>197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466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 t="s">
        <v>518</v>
      </c>
      <c r="AZ36" s="2">
        <v>0</v>
      </c>
      <c r="BA36" s="2">
        <v>0</v>
      </c>
      <c r="BB36" s="2">
        <v>0</v>
      </c>
      <c r="BC36" s="1" t="s">
        <v>198</v>
      </c>
      <c r="BD36" s="56">
        <v>0</v>
      </c>
    </row>
    <row r="37" spans="1:56" ht="28.5" customHeight="1" x14ac:dyDescent="0.45">
      <c r="A37" s="3">
        <v>45716</v>
      </c>
      <c r="B37" s="14" t="s">
        <v>479</v>
      </c>
      <c r="C37" s="9" t="s">
        <v>73</v>
      </c>
      <c r="D37" s="13" t="s">
        <v>255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157</v>
      </c>
      <c r="T37" s="12">
        <v>45735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197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466</v>
      </c>
      <c r="AG37" s="1" t="s">
        <v>123</v>
      </c>
      <c r="AH37" s="1" t="s">
        <v>74</v>
      </c>
      <c r="AI37" s="1">
        <v>2</v>
      </c>
      <c r="AJ37" s="3">
        <v>45735</v>
      </c>
      <c r="AK37" s="3">
        <v>0</v>
      </c>
      <c r="AL37" s="3">
        <v>45726</v>
      </c>
      <c r="AM37" s="3">
        <v>45733</v>
      </c>
      <c r="AN37" s="3">
        <v>45734</v>
      </c>
      <c r="AO37" s="3">
        <v>45734</v>
      </c>
      <c r="AP37" s="3">
        <v>45730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198</v>
      </c>
      <c r="BD37" s="56">
        <v>331.46898400000003</v>
      </c>
    </row>
    <row r="38" spans="1:56" ht="28.5" customHeight="1" x14ac:dyDescent="0.45">
      <c r="A38" s="3">
        <v>45715</v>
      </c>
      <c r="B38" s="14" t="s">
        <v>481</v>
      </c>
      <c r="C38" s="9" t="s">
        <v>73</v>
      </c>
      <c r="D38" s="13" t="s">
        <v>295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157</v>
      </c>
      <c r="T38" s="12">
        <v>45735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123</v>
      </c>
      <c r="AH38" s="1" t="s">
        <v>74</v>
      </c>
      <c r="AI38" s="1">
        <v>2</v>
      </c>
      <c r="AJ38" s="3">
        <v>45735</v>
      </c>
      <c r="AK38" s="3">
        <v>0</v>
      </c>
      <c r="AL38" s="3">
        <v>45726</v>
      </c>
      <c r="AM38" s="3">
        <v>45733</v>
      </c>
      <c r="AN38" s="3">
        <v>45734</v>
      </c>
      <c r="AO38" s="3">
        <v>45734</v>
      </c>
      <c r="AP38" s="3">
        <v>45730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352.51463377777782</v>
      </c>
    </row>
    <row r="39" spans="1:56" ht="28.5" customHeight="1" x14ac:dyDescent="0.45">
      <c r="A39" s="3">
        <v>45715</v>
      </c>
      <c r="B39" s="14" t="s">
        <v>481</v>
      </c>
      <c r="C39" s="9" t="s">
        <v>73</v>
      </c>
      <c r="D39" s="13" t="s">
        <v>232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157</v>
      </c>
      <c r="T39" s="12">
        <v>45735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466</v>
      </c>
      <c r="AG39" s="1" t="s">
        <v>123</v>
      </c>
      <c r="AH39" s="1" t="s">
        <v>74</v>
      </c>
      <c r="AI39" s="1">
        <v>2</v>
      </c>
      <c r="AJ39" s="3">
        <v>45735</v>
      </c>
      <c r="AK39" s="3">
        <v>0</v>
      </c>
      <c r="AL39" s="3">
        <v>45726</v>
      </c>
      <c r="AM39" s="3">
        <v>45733</v>
      </c>
      <c r="AN39" s="3">
        <v>45734</v>
      </c>
      <c r="AO39" s="3">
        <v>45734</v>
      </c>
      <c r="AP39" s="3">
        <v>45730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198</v>
      </c>
      <c r="BD39" s="56">
        <v>705.02926755555563</v>
      </c>
    </row>
    <row r="40" spans="1:56" ht="28.5" customHeight="1" x14ac:dyDescent="0.45">
      <c r="A40" s="3">
        <v>45716</v>
      </c>
      <c r="B40" s="14" t="s">
        <v>479</v>
      </c>
      <c r="C40" s="9" t="s">
        <v>73</v>
      </c>
      <c r="D40" s="13" t="s">
        <v>342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157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197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331.46898400000003</v>
      </c>
    </row>
    <row r="41" spans="1:56" ht="28.5" customHeight="1" x14ac:dyDescent="0.45">
      <c r="A41" s="3">
        <v>45716</v>
      </c>
      <c r="B41" s="14" t="s">
        <v>479</v>
      </c>
      <c r="C41" s="9" t="s">
        <v>73</v>
      </c>
      <c r="D41" s="13" t="s">
        <v>239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157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197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467</v>
      </c>
      <c r="AG41" s="1" t="s">
        <v>125</v>
      </c>
      <c r="AH41" s="1" t="s">
        <v>74</v>
      </c>
      <c r="AI41" s="1">
        <v>2</v>
      </c>
      <c r="AJ41" s="3">
        <v>45736</v>
      </c>
      <c r="AK41" s="3">
        <v>0</v>
      </c>
      <c r="AL41" s="3">
        <v>45727</v>
      </c>
      <c r="AM41" s="3">
        <v>45734</v>
      </c>
      <c r="AN41" s="3">
        <v>45735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331.46898400000003</v>
      </c>
    </row>
    <row r="42" spans="1:56" ht="28.5" customHeight="1" x14ac:dyDescent="0.45">
      <c r="A42" s="3">
        <v>45716</v>
      </c>
      <c r="B42" s="14" t="s">
        <v>479</v>
      </c>
      <c r="C42" s="9" t="s">
        <v>73</v>
      </c>
      <c r="D42" s="13" t="s">
        <v>382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157</v>
      </c>
      <c r="T42" s="12">
        <v>45736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197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467</v>
      </c>
      <c r="AG42" s="1" t="s">
        <v>123</v>
      </c>
      <c r="AH42" s="1" t="s">
        <v>74</v>
      </c>
      <c r="AI42" s="1">
        <v>2</v>
      </c>
      <c r="AJ42" s="3">
        <v>45736</v>
      </c>
      <c r="AK42" s="3">
        <v>0</v>
      </c>
      <c r="AL42" s="3">
        <v>45727</v>
      </c>
      <c r="AM42" s="3">
        <v>45734</v>
      </c>
      <c r="AN42" s="3">
        <v>45735</v>
      </c>
      <c r="AO42" s="3">
        <v>45735</v>
      </c>
      <c r="AP42" s="3">
        <v>45731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331.46898400000003</v>
      </c>
    </row>
    <row r="43" spans="1:56" ht="28.5" customHeight="1" x14ac:dyDescent="0.45">
      <c r="A43" s="3">
        <v>45716</v>
      </c>
      <c r="B43" s="14" t="s">
        <v>479</v>
      </c>
      <c r="C43" s="9" t="s">
        <v>73</v>
      </c>
      <c r="D43" s="13" t="s">
        <v>294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157</v>
      </c>
      <c r="T43" s="12">
        <v>45736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197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467</v>
      </c>
      <c r="AG43" s="1" t="s">
        <v>123</v>
      </c>
      <c r="AH43" s="1" t="s">
        <v>74</v>
      </c>
      <c r="AI43" s="1">
        <v>2</v>
      </c>
      <c r="AJ43" s="3">
        <v>45736</v>
      </c>
      <c r="AK43" s="3">
        <v>0</v>
      </c>
      <c r="AL43" s="3">
        <v>45727</v>
      </c>
      <c r="AM43" s="3">
        <v>45734</v>
      </c>
      <c r="AN43" s="3">
        <v>45735</v>
      </c>
      <c r="AO43" s="3">
        <v>45735</v>
      </c>
      <c r="AP43" s="3">
        <v>45731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198</v>
      </c>
      <c r="BD43" s="56">
        <v>331.46898400000003</v>
      </c>
    </row>
    <row r="44" spans="1:56" ht="28.5" customHeight="1" x14ac:dyDescent="0.45">
      <c r="A44" s="3">
        <v>45715</v>
      </c>
      <c r="B44" s="14" t="s">
        <v>482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157</v>
      </c>
      <c r="T44" s="12">
        <v>45736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197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467</v>
      </c>
      <c r="AG44" s="1" t="s">
        <v>123</v>
      </c>
      <c r="AH44" s="1" t="s">
        <v>77</v>
      </c>
      <c r="AI44" s="1">
        <v>1</v>
      </c>
      <c r="AJ44" s="3">
        <v>45736</v>
      </c>
      <c r="AK44" s="3">
        <v>0</v>
      </c>
      <c r="AL44" s="3">
        <v>0</v>
      </c>
      <c r="AM44" s="3">
        <v>0</v>
      </c>
      <c r="AN44" s="3">
        <v>0</v>
      </c>
      <c r="AO44" s="3">
        <v>45735</v>
      </c>
      <c r="AP44" s="3">
        <v>45731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198</v>
      </c>
      <c r="BD44" s="56">
        <v>394.60593333333333</v>
      </c>
    </row>
    <row r="45" spans="1:56" ht="28.5" customHeight="1" x14ac:dyDescent="0.45">
      <c r="A45" s="3">
        <v>45722</v>
      </c>
      <c r="B45" s="14" t="s">
        <v>506</v>
      </c>
      <c r="C45" s="9" t="s">
        <v>73</v>
      </c>
      <c r="D45" s="13" t="s">
        <v>194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157</v>
      </c>
      <c r="T45" s="12">
        <v>45738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197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507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198</v>
      </c>
      <c r="BD45" s="56">
        <v>662.93796800000007</v>
      </c>
    </row>
    <row r="46" spans="1:56" ht="28.5" customHeight="1" x14ac:dyDescent="0.45">
      <c r="A46" s="3">
        <v>45722</v>
      </c>
      <c r="B46" s="14" t="s">
        <v>506</v>
      </c>
      <c r="C46" s="9" t="s">
        <v>73</v>
      </c>
      <c r="D46" s="13" t="s">
        <v>269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157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197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507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198</v>
      </c>
      <c r="BD46" s="56">
        <v>331.46898400000003</v>
      </c>
    </row>
    <row r="47" spans="1:56" ht="28.5" customHeight="1" x14ac:dyDescent="0.45">
      <c r="A47" s="3">
        <v>45722</v>
      </c>
      <c r="B47" s="14" t="s">
        <v>506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157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197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507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331.46898400000003</v>
      </c>
    </row>
    <row r="48" spans="1:56" ht="28.5" customHeight="1" x14ac:dyDescent="0.45">
      <c r="A48" s="3">
        <v>45722</v>
      </c>
      <c r="B48" s="14" t="s">
        <v>506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157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197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507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198</v>
      </c>
      <c r="BD48" s="56">
        <v>331.46898400000003</v>
      </c>
    </row>
    <row r="49" spans="1:56" ht="28.5" customHeight="1" x14ac:dyDescent="0.45">
      <c r="A49" s="3">
        <v>45728</v>
      </c>
      <c r="B49" s="14" t="s">
        <v>571</v>
      </c>
      <c r="C49" s="9" t="s">
        <v>73</v>
      </c>
      <c r="D49" s="13" t="s">
        <v>231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157</v>
      </c>
      <c r="T49" s="12">
        <v>45738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197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572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198</v>
      </c>
      <c r="BD49" s="56">
        <v>331.46898400000003</v>
      </c>
    </row>
    <row r="50" spans="1:56" ht="28.5" customHeight="1" x14ac:dyDescent="0.45">
      <c r="A50" s="3">
        <v>45728</v>
      </c>
      <c r="B50" s="14" t="s">
        <v>573</v>
      </c>
      <c r="C50" s="9" t="s">
        <v>73</v>
      </c>
      <c r="D50" s="13" t="s">
        <v>226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157</v>
      </c>
      <c r="T50" s="12">
        <v>45738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572</v>
      </c>
      <c r="AG50" s="1" t="s">
        <v>123</v>
      </c>
      <c r="AH50" s="1" t="s">
        <v>74</v>
      </c>
      <c r="AI50" s="1">
        <v>2</v>
      </c>
      <c r="AJ50" s="3">
        <v>45738</v>
      </c>
      <c r="AK50" s="3">
        <v>0</v>
      </c>
      <c r="AL50" s="3">
        <v>45729</v>
      </c>
      <c r="AM50" s="3">
        <v>45736</v>
      </c>
      <c r="AN50" s="3">
        <v>45737</v>
      </c>
      <c r="AO50" s="3">
        <v>45737</v>
      </c>
      <c r="AP50" s="3">
        <v>45733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198</v>
      </c>
      <c r="BD50" s="56">
        <v>352.51463377777782</v>
      </c>
    </row>
    <row r="51" spans="1:56" ht="28.5" customHeight="1" x14ac:dyDescent="0.45">
      <c r="A51" s="3">
        <v>45728</v>
      </c>
      <c r="B51" s="14" t="s">
        <v>573</v>
      </c>
      <c r="C51" s="9" t="s">
        <v>73</v>
      </c>
      <c r="D51" s="13" t="s">
        <v>383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157</v>
      </c>
      <c r="T51" s="12">
        <v>45738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572</v>
      </c>
      <c r="AG51" s="1" t="s">
        <v>123</v>
      </c>
      <c r="AH51" s="1" t="s">
        <v>74</v>
      </c>
      <c r="AI51" s="1">
        <v>2</v>
      </c>
      <c r="AJ51" s="3">
        <v>45738</v>
      </c>
      <c r="AK51" s="3">
        <v>0</v>
      </c>
      <c r="AL51" s="3">
        <v>45729</v>
      </c>
      <c r="AM51" s="3">
        <v>45736</v>
      </c>
      <c r="AN51" s="3">
        <v>45737</v>
      </c>
      <c r="AO51" s="3">
        <v>45737</v>
      </c>
      <c r="AP51" s="3">
        <v>45733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352.51463377777782</v>
      </c>
    </row>
    <row r="52" spans="1:56" ht="28.5" customHeight="1" x14ac:dyDescent="0.45">
      <c r="A52" s="3">
        <v>45728</v>
      </c>
      <c r="B52" s="14" t="s">
        <v>573</v>
      </c>
      <c r="C52" s="9" t="s">
        <v>73</v>
      </c>
      <c r="D52" s="13" t="s">
        <v>260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157</v>
      </c>
      <c r="T52" s="12">
        <v>45738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197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572</v>
      </c>
      <c r="AG52" s="1" t="s">
        <v>123</v>
      </c>
      <c r="AH52" s="1" t="s">
        <v>74</v>
      </c>
      <c r="AI52" s="1">
        <v>2</v>
      </c>
      <c r="AJ52" s="3">
        <v>45738</v>
      </c>
      <c r="AK52" s="3">
        <v>0</v>
      </c>
      <c r="AL52" s="3">
        <v>45729</v>
      </c>
      <c r="AM52" s="3">
        <v>45736</v>
      </c>
      <c r="AN52" s="3">
        <v>45737</v>
      </c>
      <c r="AO52" s="3">
        <v>45737</v>
      </c>
      <c r="AP52" s="3">
        <v>45733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198</v>
      </c>
      <c r="BD52" s="56">
        <v>705.02926755555563</v>
      </c>
    </row>
    <row r="53" spans="1:56" ht="28.5" customHeight="1" x14ac:dyDescent="0.45">
      <c r="A53" s="3">
        <v>45722</v>
      </c>
      <c r="B53" s="14" t="s">
        <v>506</v>
      </c>
      <c r="C53" s="9" t="s">
        <v>73</v>
      </c>
      <c r="D53" s="13" t="s">
        <v>232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157</v>
      </c>
      <c r="T53" s="12">
        <v>45741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197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508</v>
      </c>
      <c r="AG53" s="1" t="s">
        <v>123</v>
      </c>
      <c r="AH53" s="1" t="s">
        <v>74</v>
      </c>
      <c r="AI53" s="1">
        <v>2</v>
      </c>
      <c r="AJ53" s="3">
        <v>45741</v>
      </c>
      <c r="AK53" s="3">
        <v>0</v>
      </c>
      <c r="AL53" s="3">
        <v>45732</v>
      </c>
      <c r="AM53" s="3">
        <v>45739</v>
      </c>
      <c r="AN53" s="3">
        <v>45740</v>
      </c>
      <c r="AO53" s="3">
        <v>45740</v>
      </c>
      <c r="AP53" s="3">
        <v>45736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662.93796800000007</v>
      </c>
    </row>
    <row r="54" spans="1:56" ht="28.5" customHeight="1" x14ac:dyDescent="0.45">
      <c r="A54" s="3">
        <v>45722</v>
      </c>
      <c r="B54" s="14" t="s">
        <v>506</v>
      </c>
      <c r="C54" s="9" t="s">
        <v>73</v>
      </c>
      <c r="D54" s="13" t="s">
        <v>256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157</v>
      </c>
      <c r="T54" s="12">
        <v>45741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197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508</v>
      </c>
      <c r="AG54" s="1" t="s">
        <v>123</v>
      </c>
      <c r="AH54" s="1" t="s">
        <v>74</v>
      </c>
      <c r="AI54" s="1">
        <v>2</v>
      </c>
      <c r="AJ54" s="3">
        <v>45741</v>
      </c>
      <c r="AK54" s="3">
        <v>0</v>
      </c>
      <c r="AL54" s="3">
        <v>45732</v>
      </c>
      <c r="AM54" s="3">
        <v>45739</v>
      </c>
      <c r="AN54" s="3">
        <v>45740</v>
      </c>
      <c r="AO54" s="3">
        <v>45740</v>
      </c>
      <c r="AP54" s="3">
        <v>45736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145</v>
      </c>
      <c r="AY54" s="2">
        <v>0</v>
      </c>
      <c r="AZ54" s="2">
        <v>0</v>
      </c>
      <c r="BA54" s="2">
        <v>0</v>
      </c>
      <c r="BB54" s="2">
        <v>0</v>
      </c>
      <c r="BC54" s="1" t="s">
        <v>198</v>
      </c>
      <c r="BD54" s="56">
        <v>662.93796800000007</v>
      </c>
    </row>
    <row r="55" spans="1:56" ht="28.5" customHeight="1" x14ac:dyDescent="0.45">
      <c r="A55" s="3">
        <v>45722</v>
      </c>
      <c r="B55" s="14" t="s">
        <v>506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157</v>
      </c>
      <c r="T55" s="12">
        <v>45741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197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508</v>
      </c>
      <c r="AG55" s="1" t="s">
        <v>123</v>
      </c>
      <c r="AH55" s="1" t="s">
        <v>74</v>
      </c>
      <c r="AI55" s="1">
        <v>2</v>
      </c>
      <c r="AJ55" s="3">
        <v>45741</v>
      </c>
      <c r="AK55" s="3">
        <v>0</v>
      </c>
      <c r="AL55" s="3">
        <v>45732</v>
      </c>
      <c r="AM55" s="3">
        <v>45739</v>
      </c>
      <c r="AN55" s="3">
        <v>45740</v>
      </c>
      <c r="AO55" s="3">
        <v>45740</v>
      </c>
      <c r="AP55" s="3">
        <v>45736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198</v>
      </c>
      <c r="BD55" s="56">
        <v>331.46898400000003</v>
      </c>
    </row>
    <row r="56" spans="1:56" ht="28.5" customHeight="1" x14ac:dyDescent="0.45">
      <c r="A56" s="3">
        <v>45728</v>
      </c>
      <c r="B56" s="14" t="s">
        <v>571</v>
      </c>
      <c r="C56" s="9" t="s">
        <v>73</v>
      </c>
      <c r="D56" s="13" t="s">
        <v>357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157</v>
      </c>
      <c r="T56" s="12">
        <v>45742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197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574</v>
      </c>
      <c r="AG56" s="1" t="s">
        <v>123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331.46898400000003</v>
      </c>
    </row>
    <row r="57" spans="1:56" ht="28.5" customHeight="1" x14ac:dyDescent="0.45">
      <c r="A57" s="3">
        <v>45728</v>
      </c>
      <c r="B57" s="14" t="s">
        <v>571</v>
      </c>
      <c r="C57" s="9" t="s">
        <v>73</v>
      </c>
      <c r="D57" s="13" t="s">
        <v>358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157</v>
      </c>
      <c r="T57" s="12">
        <v>45742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197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574</v>
      </c>
      <c r="AG57" s="1" t="s">
        <v>123</v>
      </c>
      <c r="AH57" s="1" t="s">
        <v>74</v>
      </c>
      <c r="AI57" s="1">
        <v>2</v>
      </c>
      <c r="AJ57" s="3">
        <v>45742</v>
      </c>
      <c r="AK57" s="3">
        <v>0</v>
      </c>
      <c r="AL57" s="3">
        <v>45733</v>
      </c>
      <c r="AM57" s="3">
        <v>45740</v>
      </c>
      <c r="AN57" s="3">
        <v>45741</v>
      </c>
      <c r="AO57" s="3">
        <v>45741</v>
      </c>
      <c r="AP57" s="3">
        <v>45737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331.46898400000003</v>
      </c>
    </row>
    <row r="58" spans="1:56" ht="28.5" customHeight="1" x14ac:dyDescent="0.45">
      <c r="A58" s="3">
        <v>45728</v>
      </c>
      <c r="B58" s="14" t="s">
        <v>571</v>
      </c>
      <c r="C58" s="9" t="s">
        <v>73</v>
      </c>
      <c r="D58" s="13" t="s">
        <v>413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157</v>
      </c>
      <c r="T58" s="12">
        <v>45742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197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574</v>
      </c>
      <c r="AG58" s="1" t="s">
        <v>123</v>
      </c>
      <c r="AH58" s="1" t="s">
        <v>74</v>
      </c>
      <c r="AI58" s="1">
        <v>2</v>
      </c>
      <c r="AJ58" s="3">
        <v>45742</v>
      </c>
      <c r="AK58" s="3">
        <v>0</v>
      </c>
      <c r="AL58" s="3">
        <v>45733</v>
      </c>
      <c r="AM58" s="3">
        <v>45740</v>
      </c>
      <c r="AN58" s="3">
        <v>45741</v>
      </c>
      <c r="AO58" s="3">
        <v>45741</v>
      </c>
      <c r="AP58" s="3">
        <v>45737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198</v>
      </c>
      <c r="BD58" s="56">
        <v>331.46898400000003</v>
      </c>
    </row>
    <row r="59" spans="1:56" ht="28.5" customHeight="1" x14ac:dyDescent="0.45">
      <c r="A59" s="3">
        <v>45728</v>
      </c>
      <c r="B59" s="14" t="s">
        <v>573</v>
      </c>
      <c r="C59" s="9" t="s">
        <v>73</v>
      </c>
      <c r="D59" s="13" t="s">
        <v>232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157</v>
      </c>
      <c r="T59" s="12">
        <v>45742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197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574</v>
      </c>
      <c r="AG59" s="1" t="s">
        <v>125</v>
      </c>
      <c r="AH59" s="1" t="s">
        <v>74</v>
      </c>
      <c r="AI59" s="1">
        <v>2</v>
      </c>
      <c r="AJ59" s="3">
        <v>45742</v>
      </c>
      <c r="AK59" s="3">
        <v>0</v>
      </c>
      <c r="AL59" s="3">
        <v>45733</v>
      </c>
      <c r="AM59" s="3">
        <v>45740</v>
      </c>
      <c r="AN59" s="3">
        <v>45741</v>
      </c>
      <c r="AO59" s="3">
        <v>45741</v>
      </c>
      <c r="AP59" s="3">
        <v>45737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198</v>
      </c>
      <c r="BD59" s="56">
        <v>705.02926755555563</v>
      </c>
    </row>
    <row r="60" spans="1:56" ht="28.5" customHeight="1" x14ac:dyDescent="0.45">
      <c r="A60" s="3">
        <v>45722</v>
      </c>
      <c r="B60" s="14" t="s">
        <v>506</v>
      </c>
      <c r="C60" s="9" t="s">
        <v>73</v>
      </c>
      <c r="D60" s="13" t="s">
        <v>509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157</v>
      </c>
      <c r="T60" s="12">
        <v>45743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197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510</v>
      </c>
      <c r="AG60" s="1" t="s">
        <v>123</v>
      </c>
      <c r="AH60" s="1" t="s">
        <v>74</v>
      </c>
      <c r="AI60" s="1">
        <v>2</v>
      </c>
      <c r="AJ60" s="3">
        <v>45743</v>
      </c>
      <c r="AK60" s="3">
        <v>0</v>
      </c>
      <c r="AL60" s="3">
        <v>45734</v>
      </c>
      <c r="AM60" s="3">
        <v>45741</v>
      </c>
      <c r="AN60" s="3">
        <v>45742</v>
      </c>
      <c r="AO60" s="3">
        <v>45742</v>
      </c>
      <c r="AP60" s="3">
        <v>45738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331.46898400000003</v>
      </c>
    </row>
    <row r="61" spans="1:56" ht="28.5" customHeight="1" x14ac:dyDescent="0.45">
      <c r="A61" s="3">
        <v>45722</v>
      </c>
      <c r="B61" s="14" t="s">
        <v>506</v>
      </c>
      <c r="C61" s="9" t="s">
        <v>73</v>
      </c>
      <c r="D61" s="13" t="s">
        <v>255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157</v>
      </c>
      <c r="T61" s="12">
        <v>45743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197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510</v>
      </c>
      <c r="AG61" s="1" t="s">
        <v>123</v>
      </c>
      <c r="AH61" s="1" t="s">
        <v>74</v>
      </c>
      <c r="AI61" s="1">
        <v>2</v>
      </c>
      <c r="AJ61" s="3">
        <v>45743</v>
      </c>
      <c r="AK61" s="3">
        <v>0</v>
      </c>
      <c r="AL61" s="3">
        <v>45734</v>
      </c>
      <c r="AM61" s="3">
        <v>45741</v>
      </c>
      <c r="AN61" s="3">
        <v>45742</v>
      </c>
      <c r="AO61" s="3">
        <v>45742</v>
      </c>
      <c r="AP61" s="3">
        <v>45738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331.46898400000003</v>
      </c>
    </row>
    <row r="62" spans="1:56" ht="28.5" customHeight="1" x14ac:dyDescent="0.45">
      <c r="A62" s="3">
        <v>45721</v>
      </c>
      <c r="B62" s="14" t="s">
        <v>520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157</v>
      </c>
      <c r="T62" s="12">
        <v>45743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197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>
        <v>0</v>
      </c>
      <c r="AG62" s="1" t="s">
        <v>123</v>
      </c>
      <c r="AH62" s="1" t="s">
        <v>77</v>
      </c>
      <c r="AI62" s="1">
        <v>1</v>
      </c>
      <c r="AJ62" s="3">
        <v>45743</v>
      </c>
      <c r="AK62" s="3">
        <v>0</v>
      </c>
      <c r="AL62" s="3">
        <v>0</v>
      </c>
      <c r="AM62" s="3">
        <v>0</v>
      </c>
      <c r="AN62" s="3">
        <v>0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198</v>
      </c>
      <c r="BD62" s="56">
        <v>394.60593333333333</v>
      </c>
    </row>
    <row r="63" spans="1:56" ht="28.5" customHeight="1" x14ac:dyDescent="0.45">
      <c r="A63" s="3">
        <v>45728</v>
      </c>
      <c r="B63" s="14" t="s">
        <v>571</v>
      </c>
      <c r="C63" s="9" t="s">
        <v>73</v>
      </c>
      <c r="D63" s="13" t="s">
        <v>194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157</v>
      </c>
      <c r="T63" s="12">
        <v>45744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197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575</v>
      </c>
      <c r="AG63" s="1" t="s">
        <v>123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198</v>
      </c>
      <c r="BD63" s="56">
        <v>662.93796800000007</v>
      </c>
    </row>
    <row r="64" spans="1:56" ht="28.5" customHeight="1" x14ac:dyDescent="0.45">
      <c r="A64" s="3">
        <v>45728</v>
      </c>
      <c r="B64" s="14" t="s">
        <v>571</v>
      </c>
      <c r="C64" s="9" t="s">
        <v>73</v>
      </c>
      <c r="D64" s="13" t="s">
        <v>239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157</v>
      </c>
      <c r="T64" s="12">
        <v>45744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197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575</v>
      </c>
      <c r="AG64" s="1" t="s">
        <v>125</v>
      </c>
      <c r="AH64" s="1" t="s">
        <v>74</v>
      </c>
      <c r="AI64" s="1">
        <v>2</v>
      </c>
      <c r="AJ64" s="3">
        <v>45744</v>
      </c>
      <c r="AK64" s="3">
        <v>0</v>
      </c>
      <c r="AL64" s="3">
        <v>45735</v>
      </c>
      <c r="AM64" s="3">
        <v>45742</v>
      </c>
      <c r="AN64" s="3">
        <v>45743</v>
      </c>
      <c r="AO64" s="3">
        <v>45743</v>
      </c>
      <c r="AP64" s="3">
        <v>45739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198</v>
      </c>
      <c r="BD64" s="56">
        <v>331.46898400000003</v>
      </c>
    </row>
    <row r="65" spans="1:56" ht="28.5" customHeight="1" x14ac:dyDescent="0.45">
      <c r="A65" s="3">
        <v>45728</v>
      </c>
      <c r="B65" s="14" t="s">
        <v>571</v>
      </c>
      <c r="C65" s="9" t="s">
        <v>73</v>
      </c>
      <c r="D65" s="13" t="s">
        <v>238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157</v>
      </c>
      <c r="T65" s="12">
        <v>45744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197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575</v>
      </c>
      <c r="AG65" s="1" t="s">
        <v>125</v>
      </c>
      <c r="AH65" s="1" t="s">
        <v>74</v>
      </c>
      <c r="AI65" s="1">
        <v>2</v>
      </c>
      <c r="AJ65" s="3">
        <v>45744</v>
      </c>
      <c r="AK65" s="3">
        <v>0</v>
      </c>
      <c r="AL65" s="3">
        <v>45735</v>
      </c>
      <c r="AM65" s="3">
        <v>45742</v>
      </c>
      <c r="AN65" s="3">
        <v>45743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198</v>
      </c>
      <c r="BD65" s="56">
        <v>331.46898400000003</v>
      </c>
    </row>
    <row r="66" spans="1:56" ht="28.5" customHeight="1" x14ac:dyDescent="0.45">
      <c r="A66" s="3">
        <v>45728</v>
      </c>
      <c r="B66" s="14" t="s">
        <v>573</v>
      </c>
      <c r="C66" s="9" t="s">
        <v>73</v>
      </c>
      <c r="D66" s="13" t="s">
        <v>293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157</v>
      </c>
      <c r="T66" s="12">
        <v>45744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197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575</v>
      </c>
      <c r="AG66" s="1" t="s">
        <v>61</v>
      </c>
      <c r="AH66" s="1" t="s">
        <v>74</v>
      </c>
      <c r="AI66" s="1">
        <v>2</v>
      </c>
      <c r="AJ66" s="3">
        <v>45744</v>
      </c>
      <c r="AK66" s="3">
        <v>0</v>
      </c>
      <c r="AL66" s="3">
        <v>45735</v>
      </c>
      <c r="AM66" s="3">
        <v>45742</v>
      </c>
      <c r="AN66" s="3">
        <v>45743</v>
      </c>
      <c r="AO66" s="3">
        <v>45743</v>
      </c>
      <c r="AP66" s="3">
        <v>45739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198</v>
      </c>
      <c r="BD66" s="56">
        <v>352.51463377777782</v>
      </c>
    </row>
    <row r="67" spans="1:56" ht="28.5" customHeight="1" x14ac:dyDescent="0.45">
      <c r="A67" s="3">
        <v>45728</v>
      </c>
      <c r="B67" s="14" t="s">
        <v>576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157</v>
      </c>
      <c r="T67" s="12">
        <v>45745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197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 t="s">
        <v>577</v>
      </c>
      <c r="AG67" s="1" t="s">
        <v>122</v>
      </c>
      <c r="AH67" s="1" t="s">
        <v>77</v>
      </c>
      <c r="AI67" s="1">
        <v>1</v>
      </c>
      <c r="AJ67" s="3">
        <v>45745</v>
      </c>
      <c r="AK67" s="3">
        <v>0</v>
      </c>
      <c r="AL67" s="3">
        <v>0</v>
      </c>
      <c r="AM67" s="3">
        <v>0</v>
      </c>
      <c r="AN67" s="3">
        <v>0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1325.8759360000001</v>
      </c>
    </row>
    <row r="68" spans="1:56" ht="28.5" customHeight="1" x14ac:dyDescent="0.45">
      <c r="A68" s="3">
        <v>45728</v>
      </c>
      <c r="B68" s="14" t="s">
        <v>578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157</v>
      </c>
      <c r="T68" s="12">
        <v>45745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197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 t="s">
        <v>579</v>
      </c>
      <c r="AG68" s="1" t="s">
        <v>124</v>
      </c>
      <c r="AH68" s="1" t="s">
        <v>77</v>
      </c>
      <c r="AI68" s="1">
        <v>1</v>
      </c>
      <c r="AJ68" s="3">
        <v>45745</v>
      </c>
      <c r="AK68" s="3">
        <v>0</v>
      </c>
      <c r="AL68" s="3">
        <v>0</v>
      </c>
      <c r="AM68" s="3">
        <v>0</v>
      </c>
      <c r="AN68" s="3">
        <v>0</v>
      </c>
      <c r="AO68" s="3">
        <v>45744</v>
      </c>
      <c r="AP68" s="3">
        <v>45740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198</v>
      </c>
      <c r="BD68" s="56">
        <v>1325.8759360000001</v>
      </c>
    </row>
    <row r="69" spans="1:56" ht="28.5" customHeight="1" x14ac:dyDescent="0.45">
      <c r="A69" s="3" t="s">
        <v>146</v>
      </c>
      <c r="B69" s="14" t="s">
        <v>146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157</v>
      </c>
      <c r="T69" s="12">
        <v>45777</v>
      </c>
      <c r="U69" s="11">
        <v>600000</v>
      </c>
      <c r="V69" s="10">
        <v>0</v>
      </c>
      <c r="W69" s="10">
        <v>600000</v>
      </c>
      <c r="X69" s="10">
        <v>0</v>
      </c>
      <c r="Y69" s="10">
        <v>630000</v>
      </c>
      <c r="Z69" s="9" t="s">
        <v>197</v>
      </c>
      <c r="AA69" s="8">
        <v>528066</v>
      </c>
      <c r="AB69" s="8">
        <v>0</v>
      </c>
      <c r="AC69" s="8">
        <v>528066</v>
      </c>
      <c r="AD69" s="8">
        <v>0</v>
      </c>
      <c r="AE69" s="8">
        <v>0</v>
      </c>
      <c r="AF69" s="8">
        <v>0</v>
      </c>
      <c r="AG69" s="1" t="s">
        <v>123</v>
      </c>
      <c r="AH69" s="1" t="s">
        <v>74</v>
      </c>
      <c r="AI69" s="1">
        <v>2</v>
      </c>
      <c r="AJ69" s="3">
        <v>45777</v>
      </c>
      <c r="AK69" s="3">
        <v>0</v>
      </c>
      <c r="AL69" s="3">
        <v>45768</v>
      </c>
      <c r="AM69" s="3">
        <v>45775</v>
      </c>
      <c r="AN69" s="3">
        <v>45776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198</v>
      </c>
      <c r="BD69" s="56">
        <v>39776.278080000004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197</v>
      </c>
      <c r="AA70" s="8">
        <v>793286.45</v>
      </c>
      <c r="AB70" s="8">
        <v>0</v>
      </c>
      <c r="AC70" s="8">
        <v>793286.45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199</v>
      </c>
      <c r="BD70" s="56">
        <v>0</v>
      </c>
    </row>
    <row r="71" spans="1:56" ht="28.5" customHeight="1" x14ac:dyDescent="0.45">
      <c r="A71" s="3">
        <v>45717</v>
      </c>
      <c r="B71" s="14" t="s">
        <v>485</v>
      </c>
      <c r="C71" s="9" t="s">
        <v>321</v>
      </c>
      <c r="D71" s="13" t="s">
        <v>486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255.31440033791995</v>
      </c>
      <c r="Q71" s="10">
        <v>0</v>
      </c>
      <c r="R71" s="10">
        <v>255.31440033791995</v>
      </c>
      <c r="S71" s="9" t="s">
        <v>133</v>
      </c>
      <c r="T71" s="12">
        <v>45733</v>
      </c>
      <c r="U71" s="11">
        <v>15000</v>
      </c>
      <c r="V71" s="10">
        <v>216</v>
      </c>
      <c r="W71" s="10">
        <v>14784</v>
      </c>
      <c r="X71" s="10">
        <v>15800</v>
      </c>
      <c r="Y71" s="10">
        <v>0</v>
      </c>
      <c r="Z71" s="9" t="s">
        <v>323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45733</v>
      </c>
      <c r="AK71" s="3">
        <v>45729</v>
      </c>
      <c r="AL71" s="3">
        <v>45723</v>
      </c>
      <c r="AM71" s="3">
        <v>45730</v>
      </c>
      <c r="AN71" s="3">
        <v>45731</v>
      </c>
      <c r="AO71" s="3">
        <v>45731</v>
      </c>
      <c r="AP71" s="3">
        <v>45728</v>
      </c>
      <c r="AQ71" s="3">
        <v>45732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321</v>
      </c>
      <c r="D72" s="13" t="s">
        <v>322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133</v>
      </c>
      <c r="T72" s="12">
        <v>45777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323</v>
      </c>
      <c r="AA72" s="8">
        <v>11525.250000000002</v>
      </c>
      <c r="AB72" s="8">
        <v>1520</v>
      </c>
      <c r="AC72" s="8">
        <v>10005.250000000002</v>
      </c>
      <c r="AD72" s="8">
        <v>0</v>
      </c>
      <c r="AE72" s="8">
        <v>11525.250000000002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45777</v>
      </c>
      <c r="AK72" s="3">
        <v>45773</v>
      </c>
      <c r="AL72" s="3">
        <v>45767</v>
      </c>
      <c r="AM72" s="3">
        <v>45774</v>
      </c>
      <c r="AN72" s="3">
        <v>45775</v>
      </c>
      <c r="AO72" s="3">
        <v>45775</v>
      </c>
      <c r="AP72" s="3">
        <v>45772</v>
      </c>
      <c r="AQ72" s="3">
        <v>45776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675.91022222222273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323</v>
      </c>
      <c r="AA73" s="8">
        <v>11525.250000000002</v>
      </c>
      <c r="AB73" s="8">
        <v>1520</v>
      </c>
      <c r="AC73" s="8">
        <v>10005.250000000002</v>
      </c>
      <c r="AD73" s="8">
        <v>0</v>
      </c>
      <c r="AE73" s="8">
        <v>11525.250000000002</v>
      </c>
      <c r="AF73" s="8" t="s">
        <v>58</v>
      </c>
      <c r="AG73" s="1" t="s">
        <v>125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324</v>
      </c>
      <c r="BD73" s="56">
        <v>0</v>
      </c>
    </row>
    <row r="74" spans="1:56" ht="28.5" customHeight="1" x14ac:dyDescent="0.45">
      <c r="A74" s="3">
        <v>45721</v>
      </c>
      <c r="B74" s="14" t="s">
        <v>522</v>
      </c>
      <c r="C74" s="9" t="s">
        <v>152</v>
      </c>
      <c r="D74" s="13" t="s">
        <v>493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116</v>
      </c>
      <c r="AA74" s="8">
        <v>4999.0247999999992</v>
      </c>
      <c r="AB74" s="8">
        <v>4999.0247999999992</v>
      </c>
      <c r="AC74" s="8">
        <v>0</v>
      </c>
      <c r="AD74" s="8">
        <v>0</v>
      </c>
      <c r="AE74" s="8">
        <v>4999.0247999999992</v>
      </c>
      <c r="AF74" s="8">
        <v>0</v>
      </c>
      <c r="AG74" s="1" t="s">
        <v>125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240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116</v>
      </c>
      <c r="AA75" s="8">
        <v>4999.0247999999992</v>
      </c>
      <c r="AB75" s="8">
        <v>4999.0247999999992</v>
      </c>
      <c r="AC75" s="8">
        <v>0</v>
      </c>
      <c r="AD75" s="8">
        <v>0</v>
      </c>
      <c r="AE75" s="8">
        <v>4999.0247999999992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241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196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45746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151</v>
      </c>
      <c r="AA76" s="8">
        <v>8801.1</v>
      </c>
      <c r="AB76" s="8">
        <v>8801.1</v>
      </c>
      <c r="AC76" s="8">
        <v>0</v>
      </c>
      <c r="AD76" s="8">
        <v>0</v>
      </c>
      <c r="AE76" s="8">
        <v>0</v>
      </c>
      <c r="AF76" s="8">
        <v>0</v>
      </c>
      <c r="AG76" s="1" t="s">
        <v>125</v>
      </c>
      <c r="AH76" s="1" t="s">
        <v>77</v>
      </c>
      <c r="AI76" s="1">
        <v>1</v>
      </c>
      <c r="AJ76" s="3">
        <v>45746</v>
      </c>
      <c r="AK76" s="3">
        <v>0</v>
      </c>
      <c r="AL76" s="3">
        <v>0</v>
      </c>
      <c r="AM76" s="3">
        <v>0</v>
      </c>
      <c r="AN76" s="3">
        <v>0</v>
      </c>
      <c r="AO76" s="3">
        <v>45745</v>
      </c>
      <c r="AP76" s="3">
        <v>45741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196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45777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151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>
        <v>45777</v>
      </c>
      <c r="AK77" s="3">
        <v>0</v>
      </c>
      <c r="AL77" s="3">
        <v>0</v>
      </c>
      <c r="AM77" s="3">
        <v>0</v>
      </c>
      <c r="AN77" s="3">
        <v>0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540.28975000000003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151</v>
      </c>
      <c r="AA78" s="8">
        <v>17602.2</v>
      </c>
      <c r="AB78" s="8">
        <v>8801.1</v>
      </c>
      <c r="AC78" s="8">
        <v>8801.1</v>
      </c>
      <c r="AD78" s="8">
        <v>0</v>
      </c>
      <c r="AE78" s="8">
        <v>0</v>
      </c>
      <c r="AF78" s="8" t="s">
        <v>58</v>
      </c>
      <c r="AG78" s="1" t="s">
        <v>124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86</v>
      </c>
      <c r="D79" s="13" t="s">
        <v>59</v>
      </c>
      <c r="E79" s="9">
        <v>20</v>
      </c>
      <c r="F79" s="9">
        <v>38</v>
      </c>
      <c r="G79" s="9" t="s">
        <v>60</v>
      </c>
      <c r="H79" s="9">
        <v>0</v>
      </c>
      <c r="I79" s="9">
        <v>72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0</v>
      </c>
      <c r="Z79" s="9" t="s">
        <v>79</v>
      </c>
      <c r="AA79" s="8">
        <v>55181.5</v>
      </c>
      <c r="AB79" s="8">
        <v>14387</v>
      </c>
      <c r="AC79" s="8">
        <v>40794.5</v>
      </c>
      <c r="AD79" s="8">
        <v>0</v>
      </c>
      <c r="AE79" s="8">
        <v>0</v>
      </c>
      <c r="AF79" s="8">
        <v>0</v>
      </c>
      <c r="AG79" s="1" t="s">
        <v>122</v>
      </c>
      <c r="AH79" s="1" t="s">
        <v>77</v>
      </c>
      <c r="AI79" s="1">
        <v>1</v>
      </c>
      <c r="AJ79" s="3" t="s">
        <v>63</v>
      </c>
      <c r="AK79" s="3">
        <v>0</v>
      </c>
      <c r="AL79" s="3">
        <v>0</v>
      </c>
      <c r="AM79" s="3">
        <v>0</v>
      </c>
      <c r="AN79" s="3">
        <v>0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2937.2039999999997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55181.5</v>
      </c>
      <c r="AB80" s="8">
        <v>14387</v>
      </c>
      <c r="AC80" s="8">
        <v>40794.5</v>
      </c>
      <c r="AD80" s="8">
        <v>0</v>
      </c>
      <c r="AE80" s="8">
        <v>0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45705</v>
      </c>
      <c r="B81" s="14" t="s">
        <v>429</v>
      </c>
      <c r="C81" s="9" t="s">
        <v>152</v>
      </c>
      <c r="D81" s="13" t="s">
        <v>244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45730</v>
      </c>
      <c r="U81" s="11">
        <v>2640</v>
      </c>
      <c r="V81" s="10">
        <v>0</v>
      </c>
      <c r="W81" s="10">
        <v>2640</v>
      </c>
      <c r="X81" s="10">
        <v>11870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519</v>
      </c>
      <c r="AG81" s="1" t="s">
        <v>122</v>
      </c>
      <c r="AH81" s="1" t="s">
        <v>75</v>
      </c>
      <c r="AI81" s="1">
        <v>4</v>
      </c>
      <c r="AJ81" s="3">
        <v>45730</v>
      </c>
      <c r="AK81" s="3">
        <v>45726</v>
      </c>
      <c r="AL81" s="3">
        <v>45719</v>
      </c>
      <c r="AM81" s="3">
        <v>45727</v>
      </c>
      <c r="AN81" s="3">
        <v>45728</v>
      </c>
      <c r="AO81" s="3">
        <v>45729</v>
      </c>
      <c r="AP81" s="3">
        <v>45725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331</v>
      </c>
      <c r="C82" s="9" t="s">
        <v>132</v>
      </c>
      <c r="D82" s="13">
        <v>937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45742</v>
      </c>
      <c r="U82" s="11">
        <v>2500</v>
      </c>
      <c r="V82" s="10">
        <v>2404</v>
      </c>
      <c r="W82" s="10">
        <v>96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45742</v>
      </c>
      <c r="AK82" s="3">
        <v>45738</v>
      </c>
      <c r="AL82" s="3">
        <v>45731</v>
      </c>
      <c r="AM82" s="3">
        <v>45739</v>
      </c>
      <c r="AN82" s="3">
        <v>45740</v>
      </c>
      <c r="AO82" s="3">
        <v>45741</v>
      </c>
      <c r="AP82" s="3">
        <v>45737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45660</v>
      </c>
      <c r="B83" s="14" t="s">
        <v>331</v>
      </c>
      <c r="C83" s="9" t="s">
        <v>132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 t="s">
        <v>142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142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331</v>
      </c>
      <c r="C84" s="9" t="s">
        <v>132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45737</v>
      </c>
      <c r="U84" s="11">
        <v>2300</v>
      </c>
      <c r="V84" s="10">
        <v>2084</v>
      </c>
      <c r="W84" s="10">
        <v>216</v>
      </c>
      <c r="X84" s="10">
        <v>5403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45737</v>
      </c>
      <c r="AK84" s="3">
        <v>45733</v>
      </c>
      <c r="AL84" s="3">
        <v>45726</v>
      </c>
      <c r="AM84" s="3">
        <v>45734</v>
      </c>
      <c r="AN84" s="3">
        <v>45735</v>
      </c>
      <c r="AO84" s="3">
        <v>45736</v>
      </c>
      <c r="AP84" s="3">
        <v>45732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45667</v>
      </c>
      <c r="B85" s="14" t="s">
        <v>343</v>
      </c>
      <c r="C85" s="9" t="s">
        <v>111</v>
      </c>
      <c r="D85" s="13" t="s">
        <v>281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45730</v>
      </c>
      <c r="U85" s="11">
        <v>6000</v>
      </c>
      <c r="V85" s="10">
        <v>6000</v>
      </c>
      <c r="W85" s="10">
        <v>0</v>
      </c>
      <c r="X85" s="10">
        <v>6400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45730</v>
      </c>
      <c r="AK85" s="3">
        <v>45726</v>
      </c>
      <c r="AL85" s="3">
        <v>45719</v>
      </c>
      <c r="AM85" s="3">
        <v>45727</v>
      </c>
      <c r="AN85" s="3">
        <v>45728</v>
      </c>
      <c r="AO85" s="3">
        <v>45729</v>
      </c>
      <c r="AP85" s="3">
        <v>45725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331</v>
      </c>
      <c r="C86" s="9" t="s">
        <v>132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331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 t="s">
        <v>63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2759.0749999999998</v>
      </c>
      <c r="AC87" s="8">
        <v>0</v>
      </c>
      <c r="AD87" s="8">
        <v>2759.0749999999998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45712</v>
      </c>
      <c r="B88" s="14" t="s">
        <v>454</v>
      </c>
      <c r="C88" s="9" t="s">
        <v>111</v>
      </c>
      <c r="D88" s="13" t="s">
        <v>455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45733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45733</v>
      </c>
      <c r="AK88" s="3">
        <v>45729</v>
      </c>
      <c r="AL88" s="3">
        <v>45722</v>
      </c>
      <c r="AM88" s="3">
        <v>45730</v>
      </c>
      <c r="AN88" s="3">
        <v>45731</v>
      </c>
      <c r="AO88" s="3">
        <v>45732</v>
      </c>
      <c r="AP88" s="3">
        <v>45728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45706</v>
      </c>
      <c r="B89" s="14" t="s">
        <v>432</v>
      </c>
      <c r="C89" s="9" t="s">
        <v>111</v>
      </c>
      <c r="D89" s="13" t="s">
        <v>433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45730</v>
      </c>
      <c r="U89" s="11">
        <v>3000</v>
      </c>
      <c r="V89" s="10">
        <v>0</v>
      </c>
      <c r="W89" s="10">
        <v>3000</v>
      </c>
      <c r="X89" s="10">
        <v>6480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45730</v>
      </c>
      <c r="AK89" s="3">
        <v>45726</v>
      </c>
      <c r="AL89" s="3">
        <v>45719</v>
      </c>
      <c r="AM89" s="3">
        <v>45727</v>
      </c>
      <c r="AN89" s="3">
        <v>45728</v>
      </c>
      <c r="AO89" s="3">
        <v>45729</v>
      </c>
      <c r="AP89" s="3">
        <v>45725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580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331</v>
      </c>
      <c r="C90" s="9" t="s">
        <v>132</v>
      </c>
      <c r="D90" s="13" t="s">
        <v>364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45735</v>
      </c>
      <c r="U90" s="11">
        <v>2500</v>
      </c>
      <c r="V90" s="10">
        <v>0</v>
      </c>
      <c r="W90" s="10">
        <v>2500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45735</v>
      </c>
      <c r="AK90" s="3">
        <v>45731</v>
      </c>
      <c r="AL90" s="3">
        <v>45724</v>
      </c>
      <c r="AM90" s="3">
        <v>45732</v>
      </c>
      <c r="AN90" s="3">
        <v>45733</v>
      </c>
      <c r="AO90" s="3">
        <v>45734</v>
      </c>
      <c r="AP90" s="3">
        <v>45730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331</v>
      </c>
      <c r="C91" s="9" t="s">
        <v>132</v>
      </c>
      <c r="D91" s="13" t="s">
        <v>305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45734</v>
      </c>
      <c r="U91" s="11">
        <v>5000</v>
      </c>
      <c r="V91" s="10">
        <v>0</v>
      </c>
      <c r="W91" s="10">
        <v>5000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45734</v>
      </c>
      <c r="AK91" s="3">
        <v>45730</v>
      </c>
      <c r="AL91" s="3">
        <v>45723</v>
      </c>
      <c r="AM91" s="3">
        <v>45731</v>
      </c>
      <c r="AN91" s="3">
        <v>45732</v>
      </c>
      <c r="AO91" s="3">
        <v>45733</v>
      </c>
      <c r="AP91" s="3">
        <v>45729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331</v>
      </c>
      <c r="C92" s="9" t="s">
        <v>132</v>
      </c>
      <c r="D92" s="13" t="s">
        <v>305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331</v>
      </c>
      <c r="C93" s="9" t="s">
        <v>132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331</v>
      </c>
      <c r="C94" s="9" t="s">
        <v>132</v>
      </c>
      <c r="D94" s="13" t="s">
        <v>367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2235</v>
      </c>
      <c r="W94" s="10">
        <v>265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331</v>
      </c>
      <c r="C95" s="9" t="s">
        <v>132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45735</v>
      </c>
      <c r="U95" s="11">
        <v>2500</v>
      </c>
      <c r="V95" s="10">
        <v>0</v>
      </c>
      <c r="W95" s="10">
        <v>2500</v>
      </c>
      <c r="X95" s="10">
        <v>2772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45735</v>
      </c>
      <c r="AK95" s="3">
        <v>45731</v>
      </c>
      <c r="AL95" s="3">
        <v>45724</v>
      </c>
      <c r="AM95" s="3">
        <v>45732</v>
      </c>
      <c r="AN95" s="3">
        <v>45733</v>
      </c>
      <c r="AO95" s="3">
        <v>45734</v>
      </c>
      <c r="AP95" s="3">
        <v>45730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331</v>
      </c>
      <c r="C96" s="9" t="s">
        <v>132</v>
      </c>
      <c r="D96" s="13">
        <v>551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45736</v>
      </c>
      <c r="U96" s="11">
        <v>2300</v>
      </c>
      <c r="V96" s="10">
        <v>2300</v>
      </c>
      <c r="W96" s="10">
        <v>0</v>
      </c>
      <c r="X96" s="10">
        <v>5835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45736</v>
      </c>
      <c r="AK96" s="3">
        <v>45732</v>
      </c>
      <c r="AL96" s="3">
        <v>45725</v>
      </c>
      <c r="AM96" s="3">
        <v>45733</v>
      </c>
      <c r="AN96" s="3">
        <v>45734</v>
      </c>
      <c r="AO96" s="3">
        <v>45735</v>
      </c>
      <c r="AP96" s="3">
        <v>45731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331</v>
      </c>
      <c r="C97" s="9" t="s">
        <v>132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45674</v>
      </c>
      <c r="B98" s="14" t="s">
        <v>331</v>
      </c>
      <c r="C98" s="9" t="s">
        <v>132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114</v>
      </c>
      <c r="T98" s="12">
        <v>45736</v>
      </c>
      <c r="U98" s="11">
        <v>2500</v>
      </c>
      <c r="V98" s="10">
        <v>2500</v>
      </c>
      <c r="W98" s="10">
        <v>0</v>
      </c>
      <c r="X98" s="10">
        <v>2750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45736</v>
      </c>
      <c r="AK98" s="3">
        <v>45732</v>
      </c>
      <c r="AL98" s="3">
        <v>45725</v>
      </c>
      <c r="AM98" s="3">
        <v>45733</v>
      </c>
      <c r="AN98" s="3">
        <v>45734</v>
      </c>
      <c r="AO98" s="3">
        <v>45735</v>
      </c>
      <c r="AP98" s="3">
        <v>45731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373</v>
      </c>
      <c r="C99" s="9" t="s">
        <v>152</v>
      </c>
      <c r="D99" s="13" t="s">
        <v>162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45736</v>
      </c>
      <c r="U99" s="11">
        <v>811</v>
      </c>
      <c r="V99" s="10">
        <v>0</v>
      </c>
      <c r="W99" s="10">
        <v>811</v>
      </c>
      <c r="X99" s="10">
        <v>0</v>
      </c>
      <c r="Y99" s="10">
        <v>851.55000000000007</v>
      </c>
      <c r="Z99" s="9" t="s">
        <v>81</v>
      </c>
      <c r="AA99" s="8">
        <v>849.72525000000007</v>
      </c>
      <c r="AB99" s="8">
        <v>849.72525000000007</v>
      </c>
      <c r="AC99" s="8">
        <v>0</v>
      </c>
      <c r="AD99" s="8">
        <v>0</v>
      </c>
      <c r="AE99" s="8">
        <v>849.72525000000007</v>
      </c>
      <c r="AF99" s="8" t="s">
        <v>302</v>
      </c>
      <c r="AG99" s="1" t="s">
        <v>122</v>
      </c>
      <c r="AH99" s="1" t="s">
        <v>75</v>
      </c>
      <c r="AI99" s="1">
        <v>4</v>
      </c>
      <c r="AJ99" s="3">
        <v>45736</v>
      </c>
      <c r="AK99" s="3">
        <v>45732</v>
      </c>
      <c r="AL99" s="3">
        <v>45725</v>
      </c>
      <c r="AM99" s="3">
        <v>45733</v>
      </c>
      <c r="AN99" s="3">
        <v>45734</v>
      </c>
      <c r="AO99" s="3">
        <v>45735</v>
      </c>
      <c r="AP99" s="3">
        <v>45731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45674</v>
      </c>
      <c r="B100" s="14" t="s">
        <v>331</v>
      </c>
      <c r="C100" s="9" t="s">
        <v>132</v>
      </c>
      <c r="D100" s="13" t="s">
        <v>364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114</v>
      </c>
      <c r="T100" s="12">
        <v>45740</v>
      </c>
      <c r="U100" s="11">
        <v>2500</v>
      </c>
      <c r="V100" s="10">
        <v>0</v>
      </c>
      <c r="W100" s="10">
        <v>2500</v>
      </c>
      <c r="X100" s="10">
        <v>2700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45740</v>
      </c>
      <c r="AK100" s="3">
        <v>45736</v>
      </c>
      <c r="AL100" s="3">
        <v>45729</v>
      </c>
      <c r="AM100" s="3">
        <v>45737</v>
      </c>
      <c r="AN100" s="3">
        <v>45738</v>
      </c>
      <c r="AO100" s="3">
        <v>45739</v>
      </c>
      <c r="AP100" s="3">
        <v>45735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331</v>
      </c>
      <c r="C101" s="9" t="s">
        <v>132</v>
      </c>
      <c r="D101" s="13" t="s">
        <v>364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331</v>
      </c>
      <c r="C102" s="9" t="s">
        <v>132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45737</v>
      </c>
      <c r="U102" s="11">
        <v>2500</v>
      </c>
      <c r="V102" s="10">
        <v>2500</v>
      </c>
      <c r="W102" s="10">
        <v>0</v>
      </c>
      <c r="X102" s="10">
        <v>2650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45737</v>
      </c>
      <c r="AK102" s="3">
        <v>45733</v>
      </c>
      <c r="AL102" s="3">
        <v>45726</v>
      </c>
      <c r="AM102" s="3">
        <v>45734</v>
      </c>
      <c r="AN102" s="3">
        <v>45735</v>
      </c>
      <c r="AO102" s="3">
        <v>45736</v>
      </c>
      <c r="AP102" s="3">
        <v>45732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331</v>
      </c>
      <c r="C103" s="9" t="s">
        <v>132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45737</v>
      </c>
      <c r="U103" s="11">
        <v>2500</v>
      </c>
      <c r="V103" s="10">
        <v>2225</v>
      </c>
      <c r="W103" s="10">
        <v>275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45737</v>
      </c>
      <c r="AK103" s="3">
        <v>45733</v>
      </c>
      <c r="AL103" s="3">
        <v>45726</v>
      </c>
      <c r="AM103" s="3">
        <v>45734</v>
      </c>
      <c r="AN103" s="3">
        <v>45735</v>
      </c>
      <c r="AO103" s="3">
        <v>45736</v>
      </c>
      <c r="AP103" s="3">
        <v>45732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45674</v>
      </c>
      <c r="B104" s="14" t="s">
        <v>331</v>
      </c>
      <c r="C104" s="9" t="s">
        <v>132</v>
      </c>
      <c r="D104" s="13" t="s">
        <v>366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114</v>
      </c>
      <c r="T104" s="12">
        <v>45737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385</v>
      </c>
      <c r="AG104" s="1" t="s">
        <v>123</v>
      </c>
      <c r="AH104" s="1" t="s">
        <v>75</v>
      </c>
      <c r="AI104" s="1">
        <v>4</v>
      </c>
      <c r="AJ104" s="3">
        <v>45737</v>
      </c>
      <c r="AK104" s="3">
        <v>45733</v>
      </c>
      <c r="AL104" s="3">
        <v>45726</v>
      </c>
      <c r="AM104" s="3">
        <v>45734</v>
      </c>
      <c r="AN104" s="3">
        <v>45735</v>
      </c>
      <c r="AO104" s="3">
        <v>45736</v>
      </c>
      <c r="AP104" s="3">
        <v>45732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45674</v>
      </c>
      <c r="B105" s="14" t="s">
        <v>331</v>
      </c>
      <c r="C105" s="9" t="s">
        <v>132</v>
      </c>
      <c r="D105" s="13">
        <v>966</v>
      </c>
      <c r="E105" s="9">
        <v>20</v>
      </c>
      <c r="F105" s="9">
        <v>39</v>
      </c>
      <c r="G105" s="9" t="s">
        <v>60</v>
      </c>
      <c r="H105" s="9" t="s">
        <v>76</v>
      </c>
      <c r="I105" s="9">
        <v>102</v>
      </c>
      <c r="J105" s="9" t="s">
        <v>78</v>
      </c>
      <c r="K105" s="9">
        <v>0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114</v>
      </c>
      <c r="T105" s="12">
        <v>45737</v>
      </c>
      <c r="U105" s="11">
        <v>2500</v>
      </c>
      <c r="V105" s="10">
        <v>2500</v>
      </c>
      <c r="W105" s="10">
        <v>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396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45660</v>
      </c>
      <c r="B106" s="14" t="s">
        <v>331</v>
      </c>
      <c r="C106" s="9" t="s">
        <v>132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78</v>
      </c>
      <c r="K106" s="9">
        <v>0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114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45724</v>
      </c>
      <c r="B107" s="14" t="s">
        <v>138</v>
      </c>
      <c r="C107" s="9" t="s">
        <v>555</v>
      </c>
      <c r="D107" s="13" t="s">
        <v>556</v>
      </c>
      <c r="E107" s="9">
        <v>20</v>
      </c>
      <c r="F107" s="9">
        <v>30</v>
      </c>
      <c r="G107" s="9" t="s">
        <v>60</v>
      </c>
      <c r="H107" s="9" t="s">
        <v>66</v>
      </c>
      <c r="I107" s="9">
        <v>80</v>
      </c>
      <c r="J107" s="9" t="s">
        <v>57</v>
      </c>
      <c r="K107" s="9">
        <v>5</v>
      </c>
      <c r="L107" s="9" t="s">
        <v>254</v>
      </c>
      <c r="M107" s="10">
        <v>21</v>
      </c>
      <c r="N107" s="9">
        <v>33</v>
      </c>
      <c r="O107" s="9">
        <v>40</v>
      </c>
      <c r="P107" s="10">
        <v>85.484732256000001</v>
      </c>
      <c r="Q107" s="10">
        <v>0</v>
      </c>
      <c r="R107" s="10">
        <v>85.484732256000001</v>
      </c>
      <c r="S107" s="9" t="s">
        <v>71</v>
      </c>
      <c r="T107" s="12">
        <v>45738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4400.55</v>
      </c>
      <c r="AB107" s="8">
        <v>4400.55</v>
      </c>
      <c r="AC107" s="8">
        <v>0</v>
      </c>
      <c r="AD107" s="8">
        <v>0</v>
      </c>
      <c r="AE107" s="8">
        <v>4400.55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45738</v>
      </c>
      <c r="AK107" s="3">
        <v>45734</v>
      </c>
      <c r="AL107" s="3">
        <v>45727</v>
      </c>
      <c r="AM107" s="3">
        <v>45735</v>
      </c>
      <c r="AN107" s="3">
        <v>45736</v>
      </c>
      <c r="AO107" s="3">
        <v>45737</v>
      </c>
      <c r="AP107" s="3">
        <v>45733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523</v>
      </c>
      <c r="C108" s="9" t="s">
        <v>152</v>
      </c>
      <c r="D108" s="13" t="s">
        <v>497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45741</v>
      </c>
      <c r="U108" s="11">
        <v>10000</v>
      </c>
      <c r="V108" s="10">
        <v>340</v>
      </c>
      <c r="W108" s="10">
        <v>9660</v>
      </c>
      <c r="X108" s="10">
        <v>0</v>
      </c>
      <c r="Y108" s="10">
        <v>10143</v>
      </c>
      <c r="Z108" s="9" t="s">
        <v>81</v>
      </c>
      <c r="AA108" s="8">
        <v>10121.265000000001</v>
      </c>
      <c r="AB108" s="8">
        <v>10121.265000000001</v>
      </c>
      <c r="AC108" s="8">
        <v>0</v>
      </c>
      <c r="AD108" s="8">
        <v>0</v>
      </c>
      <c r="AE108" s="8">
        <v>10121.265000000001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45741</v>
      </c>
      <c r="AK108" s="3">
        <v>45737</v>
      </c>
      <c r="AL108" s="3">
        <v>45730</v>
      </c>
      <c r="AM108" s="3">
        <v>45738</v>
      </c>
      <c r="AN108" s="3">
        <v>45739</v>
      </c>
      <c r="AO108" s="3">
        <v>45740</v>
      </c>
      <c r="AP108" s="3">
        <v>45736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523</v>
      </c>
      <c r="C109" s="9" t="s">
        <v>152</v>
      </c>
      <c r="D109" s="13" t="s">
        <v>362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45741</v>
      </c>
      <c r="U109" s="11">
        <v>5040</v>
      </c>
      <c r="V109" s="10">
        <v>342</v>
      </c>
      <c r="W109" s="10">
        <v>4698</v>
      </c>
      <c r="X109" s="10">
        <v>0</v>
      </c>
      <c r="Y109" s="10">
        <v>4932.9000000000005</v>
      </c>
      <c r="Z109" s="9" t="s">
        <v>81</v>
      </c>
      <c r="AA109" s="8">
        <v>4922.3295000000007</v>
      </c>
      <c r="AB109" s="8">
        <v>4922.3295000000007</v>
      </c>
      <c r="AC109" s="8">
        <v>0</v>
      </c>
      <c r="AD109" s="8">
        <v>0</v>
      </c>
      <c r="AE109" s="8">
        <v>4922.3295000000007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45741</v>
      </c>
      <c r="AK109" s="3">
        <v>45737</v>
      </c>
      <c r="AL109" s="3">
        <v>45730</v>
      </c>
      <c r="AM109" s="3">
        <v>45738</v>
      </c>
      <c r="AN109" s="3">
        <v>45739</v>
      </c>
      <c r="AO109" s="3">
        <v>45740</v>
      </c>
      <c r="AP109" s="3">
        <v>45736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45721</v>
      </c>
      <c r="B110" s="14" t="s">
        <v>524</v>
      </c>
      <c r="C110" s="9" t="s">
        <v>152</v>
      </c>
      <c r="D110" s="13" t="s">
        <v>162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45742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20955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45742</v>
      </c>
      <c r="AK110" s="3">
        <v>45738</v>
      </c>
      <c r="AL110" s="3">
        <v>45731</v>
      </c>
      <c r="AM110" s="3">
        <v>45739</v>
      </c>
      <c r="AN110" s="3">
        <v>45740</v>
      </c>
      <c r="AO110" s="3">
        <v>45741</v>
      </c>
      <c r="AP110" s="3">
        <v>45737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45721</v>
      </c>
      <c r="B111" s="14" t="s">
        <v>525</v>
      </c>
      <c r="C111" s="9" t="s">
        <v>152</v>
      </c>
      <c r="D111" s="13" t="s">
        <v>361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45743</v>
      </c>
      <c r="U111" s="11">
        <v>10000</v>
      </c>
      <c r="V111" s="10">
        <v>554</v>
      </c>
      <c r="W111" s="10">
        <v>9446</v>
      </c>
      <c r="X111" s="10">
        <v>0</v>
      </c>
      <c r="Y111" s="10">
        <v>9918.3000000000011</v>
      </c>
      <c r="Z111" s="9" t="s">
        <v>81</v>
      </c>
      <c r="AA111" s="8">
        <v>9897.0465000000022</v>
      </c>
      <c r="AB111" s="8">
        <v>9897.0465000000022</v>
      </c>
      <c r="AC111" s="8">
        <v>0</v>
      </c>
      <c r="AD111" s="8">
        <v>0</v>
      </c>
      <c r="AE111" s="8">
        <v>9897.0465000000022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45743</v>
      </c>
      <c r="AK111" s="3">
        <v>45739</v>
      </c>
      <c r="AL111" s="3">
        <v>45732</v>
      </c>
      <c r="AM111" s="3">
        <v>45740</v>
      </c>
      <c r="AN111" s="3">
        <v>45741</v>
      </c>
      <c r="AO111" s="3">
        <v>45742</v>
      </c>
      <c r="AP111" s="3">
        <v>45738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45721</v>
      </c>
      <c r="B112" s="14" t="s">
        <v>525</v>
      </c>
      <c r="C112" s="9" t="s">
        <v>152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45743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5280.6600000000008</v>
      </c>
      <c r="AB112" s="8">
        <v>5280.6600000000008</v>
      </c>
      <c r="AC112" s="8">
        <v>0</v>
      </c>
      <c r="AD112" s="8">
        <v>0</v>
      </c>
      <c r="AE112" s="8">
        <v>5280.6600000000008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45743</v>
      </c>
      <c r="AK112" s="3">
        <v>45739</v>
      </c>
      <c r="AL112" s="3">
        <v>45732</v>
      </c>
      <c r="AM112" s="3">
        <v>45740</v>
      </c>
      <c r="AN112" s="3">
        <v>45741</v>
      </c>
      <c r="AO112" s="3">
        <v>45742</v>
      </c>
      <c r="AP112" s="3">
        <v>45738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251</v>
      </c>
      <c r="C113" s="9" t="s">
        <v>152</v>
      </c>
      <c r="D113" s="13" t="s">
        <v>131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45743</v>
      </c>
      <c r="U113" s="11">
        <v>67</v>
      </c>
      <c r="V113" s="10">
        <v>0</v>
      </c>
      <c r="W113" s="10">
        <v>67</v>
      </c>
      <c r="X113" s="10">
        <v>0</v>
      </c>
      <c r="Y113" s="10">
        <v>70.350000000000009</v>
      </c>
      <c r="Z113" s="9" t="s">
        <v>81</v>
      </c>
      <c r="AA113" s="8">
        <v>70.199250000000006</v>
      </c>
      <c r="AB113" s="8">
        <v>70.199250000000006</v>
      </c>
      <c r="AC113" s="8">
        <v>0</v>
      </c>
      <c r="AD113" s="8">
        <v>0</v>
      </c>
      <c r="AE113" s="8">
        <v>70.199250000000006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45743</v>
      </c>
      <c r="AK113" s="3">
        <v>45739</v>
      </c>
      <c r="AL113" s="3">
        <v>45732</v>
      </c>
      <c r="AM113" s="3">
        <v>45740</v>
      </c>
      <c r="AN113" s="3">
        <v>45741</v>
      </c>
      <c r="AO113" s="3">
        <v>45742</v>
      </c>
      <c r="AP113" s="3">
        <v>45738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45721</v>
      </c>
      <c r="B114" s="14" t="s">
        <v>526</v>
      </c>
      <c r="C114" s="9" t="s">
        <v>152</v>
      </c>
      <c r="D114" s="13" t="s">
        <v>141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20955</v>
      </c>
      <c r="AB114" s="8">
        <v>1712</v>
      </c>
      <c r="AC114" s="8">
        <v>19243</v>
      </c>
      <c r="AD114" s="8">
        <v>0</v>
      </c>
      <c r="AE114" s="8">
        <v>20955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45744</v>
      </c>
      <c r="AK114" s="3">
        <v>45740</v>
      </c>
      <c r="AL114" s="3">
        <v>45733</v>
      </c>
      <c r="AM114" s="3">
        <v>45741</v>
      </c>
      <c r="AN114" s="3">
        <v>45742</v>
      </c>
      <c r="AO114" s="3">
        <v>45743</v>
      </c>
      <c r="AP114" s="3">
        <v>45739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1453.9155555555556</v>
      </c>
    </row>
    <row r="115" spans="1:56" ht="28.5" customHeight="1" x14ac:dyDescent="0.45">
      <c r="A115" s="3">
        <v>45611</v>
      </c>
      <c r="B115" s="14" t="s">
        <v>246</v>
      </c>
      <c r="C115" s="9" t="s">
        <v>152</v>
      </c>
      <c r="D115" s="13" t="s">
        <v>141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45744</v>
      </c>
      <c r="U115" s="11">
        <v>1945</v>
      </c>
      <c r="V115" s="10">
        <v>0</v>
      </c>
      <c r="W115" s="10">
        <v>1945</v>
      </c>
      <c r="X115" s="10">
        <v>0</v>
      </c>
      <c r="Y115" s="10">
        <v>2042.25</v>
      </c>
      <c r="Z115" s="9" t="s">
        <v>81</v>
      </c>
      <c r="AA115" s="8">
        <v>2037.8737500000002</v>
      </c>
      <c r="AB115" s="8">
        <v>0</v>
      </c>
      <c r="AC115" s="8">
        <v>2037.8737500000002</v>
      </c>
      <c r="AD115" s="8">
        <v>0</v>
      </c>
      <c r="AE115" s="8">
        <v>2037.8737500000002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45744</v>
      </c>
      <c r="AK115" s="3">
        <v>45740</v>
      </c>
      <c r="AL115" s="3">
        <v>45733</v>
      </c>
      <c r="AM115" s="3">
        <v>45741</v>
      </c>
      <c r="AN115" s="3">
        <v>45742</v>
      </c>
      <c r="AO115" s="3">
        <v>45743</v>
      </c>
      <c r="AP115" s="3">
        <v>45739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153.97268333333332</v>
      </c>
    </row>
    <row r="116" spans="1:56" ht="28.5" customHeight="1" x14ac:dyDescent="0.45">
      <c r="A116" s="3">
        <v>45721</v>
      </c>
      <c r="B116" s="14" t="s">
        <v>522</v>
      </c>
      <c r="C116" s="9" t="s">
        <v>152</v>
      </c>
      <c r="D116" s="13" t="s">
        <v>363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45744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10477.5</v>
      </c>
      <c r="AB116" s="8">
        <v>0</v>
      </c>
      <c r="AC116" s="8">
        <v>10477.5</v>
      </c>
      <c r="AD116" s="8">
        <v>0</v>
      </c>
      <c r="AE116" s="8">
        <v>10477.5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45744</v>
      </c>
      <c r="AK116" s="3">
        <v>45740</v>
      </c>
      <c r="AL116" s="3">
        <v>45733</v>
      </c>
      <c r="AM116" s="3">
        <v>45741</v>
      </c>
      <c r="AN116" s="3">
        <v>45742</v>
      </c>
      <c r="AO116" s="3">
        <v>45743</v>
      </c>
      <c r="AP116" s="3">
        <v>45739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791.63333333333321</v>
      </c>
    </row>
    <row r="117" spans="1:56" ht="28.5" customHeight="1" x14ac:dyDescent="0.45">
      <c r="A117" s="3">
        <v>45674</v>
      </c>
      <c r="B117" s="14" t="s">
        <v>374</v>
      </c>
      <c r="C117" s="9" t="s">
        <v>152</v>
      </c>
      <c r="D117" s="13" t="s">
        <v>363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254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45744</v>
      </c>
      <c r="U117" s="11">
        <v>940</v>
      </c>
      <c r="V117" s="10">
        <v>0</v>
      </c>
      <c r="W117" s="10">
        <v>940</v>
      </c>
      <c r="X117" s="10">
        <v>0</v>
      </c>
      <c r="Y117" s="10">
        <v>987</v>
      </c>
      <c r="Z117" s="9" t="s">
        <v>81</v>
      </c>
      <c r="AA117" s="8">
        <v>984.8850000000001</v>
      </c>
      <c r="AB117" s="8">
        <v>0</v>
      </c>
      <c r="AC117" s="8">
        <v>984.8850000000001</v>
      </c>
      <c r="AD117" s="8">
        <v>0</v>
      </c>
      <c r="AE117" s="8">
        <v>984.8850000000001</v>
      </c>
      <c r="AF117" s="8" t="s">
        <v>302</v>
      </c>
      <c r="AG117" s="1" t="s">
        <v>123</v>
      </c>
      <c r="AH117" s="1" t="s">
        <v>75</v>
      </c>
      <c r="AI117" s="1">
        <v>4</v>
      </c>
      <c r="AJ117" s="3">
        <v>45744</v>
      </c>
      <c r="AK117" s="3">
        <v>45740</v>
      </c>
      <c r="AL117" s="3">
        <v>45733</v>
      </c>
      <c r="AM117" s="3">
        <v>45741</v>
      </c>
      <c r="AN117" s="3">
        <v>45742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74.413533333333319</v>
      </c>
    </row>
    <row r="118" spans="1:56" ht="28.5" customHeight="1" x14ac:dyDescent="0.45">
      <c r="A118" s="3">
        <v>45721</v>
      </c>
      <c r="B118" s="14" t="s">
        <v>527</v>
      </c>
      <c r="C118" s="9" t="s">
        <v>152</v>
      </c>
      <c r="D118" s="13" t="s">
        <v>163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5040</v>
      </c>
      <c r="V118" s="10">
        <v>418</v>
      </c>
      <c r="W118" s="10">
        <v>4622</v>
      </c>
      <c r="X118" s="10">
        <v>0</v>
      </c>
      <c r="Y118" s="10">
        <v>4853.1000000000004</v>
      </c>
      <c r="Z118" s="9" t="s">
        <v>81</v>
      </c>
      <c r="AA118" s="8">
        <v>4842.7004999999999</v>
      </c>
      <c r="AB118" s="8">
        <v>0</v>
      </c>
      <c r="AC118" s="8">
        <v>4842.7004999999999</v>
      </c>
      <c r="AD118" s="8">
        <v>0</v>
      </c>
      <c r="AE118" s="8">
        <v>4842.7004999999999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45744</v>
      </c>
      <c r="AK118" s="3">
        <v>45740</v>
      </c>
      <c r="AL118" s="3">
        <v>45733</v>
      </c>
      <c r="AM118" s="3">
        <v>45741</v>
      </c>
      <c r="AN118" s="3">
        <v>45742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365.8929266666666</v>
      </c>
    </row>
    <row r="119" spans="1:56" ht="28.5" customHeight="1" x14ac:dyDescent="0.45">
      <c r="A119" s="3">
        <v>45727</v>
      </c>
      <c r="B119" s="14" t="s">
        <v>138</v>
      </c>
      <c r="C119" s="9" t="s">
        <v>557</v>
      </c>
      <c r="D119" s="13" t="s">
        <v>558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254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45738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4959.3500000000004</v>
      </c>
      <c r="AB119" s="8">
        <v>0</v>
      </c>
      <c r="AC119" s="8">
        <v>4959.3500000000004</v>
      </c>
      <c r="AD119" s="8">
        <v>0</v>
      </c>
      <c r="AE119" s="8">
        <v>4959.3500000000004</v>
      </c>
      <c r="AF119" s="8" t="s">
        <v>356</v>
      </c>
      <c r="AG119" s="1" t="s">
        <v>123</v>
      </c>
      <c r="AH119" s="1" t="s">
        <v>75</v>
      </c>
      <c r="AI119" s="1">
        <v>4</v>
      </c>
      <c r="AJ119" s="3">
        <v>45738</v>
      </c>
      <c r="AK119" s="3">
        <v>45734</v>
      </c>
      <c r="AL119" s="3">
        <v>45727</v>
      </c>
      <c r="AM119" s="3">
        <v>45735</v>
      </c>
      <c r="AN119" s="3">
        <v>45736</v>
      </c>
      <c r="AO119" s="3">
        <v>45737</v>
      </c>
      <c r="AP119" s="3">
        <v>45733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374.70644444444451</v>
      </c>
    </row>
    <row r="120" spans="1:56" ht="28.5" customHeight="1" x14ac:dyDescent="0.45">
      <c r="A120" s="3">
        <v>45727</v>
      </c>
      <c r="B120" s="14" t="s">
        <v>138</v>
      </c>
      <c r="C120" s="9" t="s">
        <v>155</v>
      </c>
      <c r="D120" s="13" t="s">
        <v>559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45740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75</v>
      </c>
      <c r="AI120" s="1">
        <v>4</v>
      </c>
      <c r="AJ120" s="3">
        <v>45740</v>
      </c>
      <c r="AK120" s="3">
        <v>45736</v>
      </c>
      <c r="AL120" s="3">
        <v>45729</v>
      </c>
      <c r="AM120" s="3">
        <v>45737</v>
      </c>
      <c r="AN120" s="3">
        <v>45738</v>
      </c>
      <c r="AO120" s="3">
        <v>45739</v>
      </c>
      <c r="AP120" s="3">
        <v>45735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406.37177777777782</v>
      </c>
    </row>
    <row r="121" spans="1:56" ht="28.5" customHeight="1" x14ac:dyDescent="0.45">
      <c r="A121" s="3">
        <v>45726</v>
      </c>
      <c r="B121" s="14" t="s">
        <v>138</v>
      </c>
      <c r="C121" s="9" t="s">
        <v>155</v>
      </c>
      <c r="D121" s="13" t="s">
        <v>552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45740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45740</v>
      </c>
      <c r="AK121" s="3">
        <v>45736</v>
      </c>
      <c r="AL121" s="3">
        <v>45729</v>
      </c>
      <c r="AM121" s="3">
        <v>45737</v>
      </c>
      <c r="AN121" s="3">
        <v>45738</v>
      </c>
      <c r="AO121" s="3">
        <v>45739</v>
      </c>
      <c r="AP121" s="3">
        <v>45735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812.74355555555564</v>
      </c>
    </row>
    <row r="122" spans="1:56" ht="28.5" customHeight="1" x14ac:dyDescent="0.45">
      <c r="A122" s="3">
        <v>45726</v>
      </c>
      <c r="B122" s="14" t="s">
        <v>138</v>
      </c>
      <c r="C122" s="9" t="s">
        <v>155</v>
      </c>
      <c r="D122" s="13" t="s">
        <v>553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45740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45740</v>
      </c>
      <c r="AK122" s="3">
        <v>45736</v>
      </c>
      <c r="AL122" s="3">
        <v>45729</v>
      </c>
      <c r="AM122" s="3">
        <v>45737</v>
      </c>
      <c r="AN122" s="3">
        <v>45738</v>
      </c>
      <c r="AO122" s="3">
        <v>45739</v>
      </c>
      <c r="AP122" s="3">
        <v>45735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812.74355555555564</v>
      </c>
    </row>
    <row r="123" spans="1:56" ht="28.5" customHeight="1" x14ac:dyDescent="0.45">
      <c r="A123" s="3">
        <v>45726</v>
      </c>
      <c r="B123" s="14" t="s">
        <v>138</v>
      </c>
      <c r="C123" s="9" t="s">
        <v>155</v>
      </c>
      <c r="D123" s="13" t="s">
        <v>554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45740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45740</v>
      </c>
      <c r="AK123" s="3">
        <v>45736</v>
      </c>
      <c r="AL123" s="3">
        <v>45729</v>
      </c>
      <c r="AM123" s="3">
        <v>45737</v>
      </c>
      <c r="AN123" s="3">
        <v>45738</v>
      </c>
      <c r="AO123" s="3">
        <v>45739</v>
      </c>
      <c r="AP123" s="3">
        <v>45735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812.74355555555564</v>
      </c>
    </row>
    <row r="124" spans="1:56" ht="28.5" customHeight="1" x14ac:dyDescent="0.45">
      <c r="A124" s="3">
        <v>45720</v>
      </c>
      <c r="B124" s="14" t="s">
        <v>511</v>
      </c>
      <c r="C124" s="9" t="s">
        <v>111</v>
      </c>
      <c r="D124" s="13" t="s">
        <v>496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45747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123</v>
      </c>
      <c r="AH124" s="1" t="s">
        <v>75</v>
      </c>
      <c r="AI124" s="1">
        <v>4</v>
      </c>
      <c r="AJ124" s="3">
        <v>45747</v>
      </c>
      <c r="AK124" s="3">
        <v>45743</v>
      </c>
      <c r="AL124" s="3">
        <v>45736</v>
      </c>
      <c r="AM124" s="3">
        <v>45744</v>
      </c>
      <c r="AN124" s="3">
        <v>45745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45706</v>
      </c>
      <c r="B125" s="14" t="s">
        <v>430</v>
      </c>
      <c r="C125" s="9" t="s">
        <v>111</v>
      </c>
      <c r="D125" s="13" t="s">
        <v>431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45667</v>
      </c>
      <c r="B126" s="14" t="s">
        <v>344</v>
      </c>
      <c r="C126" s="9" t="s">
        <v>111</v>
      </c>
      <c r="D126" s="13" t="s">
        <v>338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45747</v>
      </c>
      <c r="U126" s="11">
        <v>2500</v>
      </c>
      <c r="V126" s="10">
        <v>2432</v>
      </c>
      <c r="W126" s="10">
        <v>68</v>
      </c>
      <c r="X126" s="10">
        <v>0</v>
      </c>
      <c r="Y126" s="10">
        <v>71.400000000000006</v>
      </c>
      <c r="Z126" s="9" t="s">
        <v>81</v>
      </c>
      <c r="AA126" s="8">
        <v>75.046839999999989</v>
      </c>
      <c r="AB126" s="8">
        <v>75.046839999999989</v>
      </c>
      <c r="AC126" s="8">
        <v>0</v>
      </c>
      <c r="AD126" s="8">
        <v>0</v>
      </c>
      <c r="AE126" s="8">
        <v>75.046839999999989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45747</v>
      </c>
      <c r="AK126" s="3">
        <v>45743</v>
      </c>
      <c r="AL126" s="3">
        <v>45736</v>
      </c>
      <c r="AM126" s="3">
        <v>45744</v>
      </c>
      <c r="AN126" s="3">
        <v>45745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45667</v>
      </c>
      <c r="B127" s="14" t="s">
        <v>346</v>
      </c>
      <c r="C127" s="9" t="s">
        <v>111</v>
      </c>
      <c r="D127" s="13" t="s">
        <v>340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45747</v>
      </c>
      <c r="U127" s="11">
        <v>12000</v>
      </c>
      <c r="V127" s="10">
        <v>0</v>
      </c>
      <c r="W127" s="10">
        <v>12000</v>
      </c>
      <c r="X127" s="10">
        <v>0</v>
      </c>
      <c r="Y127" s="10">
        <v>12600</v>
      </c>
      <c r="Z127" s="9" t="s">
        <v>81</v>
      </c>
      <c r="AA127" s="8">
        <v>13243.56</v>
      </c>
      <c r="AB127" s="8">
        <v>0</v>
      </c>
      <c r="AC127" s="8">
        <v>13243.56</v>
      </c>
      <c r="AD127" s="8">
        <v>0</v>
      </c>
      <c r="AE127" s="8">
        <v>13243.56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45747</v>
      </c>
      <c r="AK127" s="3">
        <v>45743</v>
      </c>
      <c r="AL127" s="3">
        <v>45736</v>
      </c>
      <c r="AM127" s="3">
        <v>45744</v>
      </c>
      <c r="AN127" s="3">
        <v>45745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1000.6245333333335</v>
      </c>
    </row>
    <row r="128" spans="1:56" ht="28.5" customHeight="1" x14ac:dyDescent="0.45">
      <c r="A128" s="3">
        <v>45721</v>
      </c>
      <c r="B128" s="14" t="s">
        <v>526</v>
      </c>
      <c r="C128" s="9" t="s">
        <v>152</v>
      </c>
      <c r="D128" s="13" t="s">
        <v>141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45748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20955</v>
      </c>
      <c r="AB128" s="8">
        <v>0</v>
      </c>
      <c r="AC128" s="8">
        <v>20955</v>
      </c>
      <c r="AD128" s="8">
        <v>0</v>
      </c>
      <c r="AE128" s="8">
        <v>20955</v>
      </c>
      <c r="AF128" s="8">
        <v>0</v>
      </c>
      <c r="AG128" s="1" t="s">
        <v>122</v>
      </c>
      <c r="AH128" s="1" t="s">
        <v>75</v>
      </c>
      <c r="AI128" s="1">
        <v>4</v>
      </c>
      <c r="AJ128" s="3">
        <v>45748</v>
      </c>
      <c r="AK128" s="3">
        <v>45744</v>
      </c>
      <c r="AL128" s="3">
        <v>45737</v>
      </c>
      <c r="AM128" s="3">
        <v>45745</v>
      </c>
      <c r="AN128" s="3">
        <v>45746</v>
      </c>
      <c r="AO128" s="3">
        <v>45747</v>
      </c>
      <c r="AP128" s="3">
        <v>45743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1583.2666666666664</v>
      </c>
    </row>
    <row r="129" spans="1:56" ht="28.5" customHeight="1" x14ac:dyDescent="0.45">
      <c r="A129" s="3">
        <v>45721</v>
      </c>
      <c r="B129" s="14" t="s">
        <v>524</v>
      </c>
      <c r="C129" s="9" t="s">
        <v>152</v>
      </c>
      <c r="D129" s="13" t="s">
        <v>162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45748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81</v>
      </c>
      <c r="AA129" s="8">
        <v>10477.5</v>
      </c>
      <c r="AB129" s="8">
        <v>0</v>
      </c>
      <c r="AC129" s="8">
        <v>10477.5</v>
      </c>
      <c r="AD129" s="8">
        <v>0</v>
      </c>
      <c r="AE129" s="8">
        <v>10477.5</v>
      </c>
      <c r="AF129" s="8">
        <v>0</v>
      </c>
      <c r="AG129" s="1" t="s">
        <v>123</v>
      </c>
      <c r="AH129" s="1" t="s">
        <v>75</v>
      </c>
      <c r="AI129" s="1">
        <v>4</v>
      </c>
      <c r="AJ129" s="3">
        <v>45748</v>
      </c>
      <c r="AK129" s="3">
        <v>45744</v>
      </c>
      <c r="AL129" s="3">
        <v>45737</v>
      </c>
      <c r="AM129" s="3">
        <v>45745</v>
      </c>
      <c r="AN129" s="3">
        <v>45746</v>
      </c>
      <c r="AO129" s="3">
        <v>45747</v>
      </c>
      <c r="AP129" s="3">
        <v>45743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791.63333333333321</v>
      </c>
    </row>
    <row r="130" spans="1:56" ht="28.5" customHeight="1" x14ac:dyDescent="0.45">
      <c r="A130" s="3">
        <v>45721</v>
      </c>
      <c r="B130" s="14" t="s">
        <v>527</v>
      </c>
      <c r="C130" s="9" t="s">
        <v>152</v>
      </c>
      <c r="D130" s="13" t="s">
        <v>498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45748</v>
      </c>
      <c r="U130" s="11">
        <v>5040</v>
      </c>
      <c r="V130" s="10">
        <v>0</v>
      </c>
      <c r="W130" s="10">
        <v>5040</v>
      </c>
      <c r="X130" s="10">
        <v>0</v>
      </c>
      <c r="Y130" s="10">
        <v>5292</v>
      </c>
      <c r="Z130" s="9" t="s">
        <v>81</v>
      </c>
      <c r="AA130" s="8">
        <v>5280.6600000000008</v>
      </c>
      <c r="AB130" s="8">
        <v>0</v>
      </c>
      <c r="AC130" s="8">
        <v>5280.6600000000008</v>
      </c>
      <c r="AD130" s="8">
        <v>0</v>
      </c>
      <c r="AE130" s="8">
        <v>5280.6600000000008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45748</v>
      </c>
      <c r="AK130" s="3">
        <v>45744</v>
      </c>
      <c r="AL130" s="3">
        <v>45737</v>
      </c>
      <c r="AM130" s="3">
        <v>45745</v>
      </c>
      <c r="AN130" s="3">
        <v>45746</v>
      </c>
      <c r="AO130" s="3">
        <v>45747</v>
      </c>
      <c r="AP130" s="3">
        <v>45743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398.98320000000001</v>
      </c>
    </row>
    <row r="131" spans="1:56" ht="28.5" customHeight="1" x14ac:dyDescent="0.45">
      <c r="A131" s="3">
        <v>45611</v>
      </c>
      <c r="B131" s="14" t="s">
        <v>248</v>
      </c>
      <c r="C131" s="9" t="s">
        <v>152</v>
      </c>
      <c r="D131" s="13" t="s">
        <v>498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45748</v>
      </c>
      <c r="U131" s="11">
        <v>640</v>
      </c>
      <c r="V131" s="10">
        <v>225</v>
      </c>
      <c r="W131" s="10">
        <v>415</v>
      </c>
      <c r="X131" s="10">
        <v>0</v>
      </c>
      <c r="Y131" s="10">
        <v>435.75</v>
      </c>
      <c r="Z131" s="9" t="s">
        <v>81</v>
      </c>
      <c r="AA131" s="8">
        <v>434.81625000000008</v>
      </c>
      <c r="AB131" s="8">
        <v>0</v>
      </c>
      <c r="AC131" s="8">
        <v>434.81625000000008</v>
      </c>
      <c r="AD131" s="8">
        <v>0</v>
      </c>
      <c r="AE131" s="8">
        <v>434.81625000000008</v>
      </c>
      <c r="AF131" s="8">
        <v>0</v>
      </c>
      <c r="AG131" s="1" t="s">
        <v>61</v>
      </c>
      <c r="AH131" s="1" t="s">
        <v>75</v>
      </c>
      <c r="AI131" s="1">
        <v>4</v>
      </c>
      <c r="AJ131" s="3">
        <v>45748</v>
      </c>
      <c r="AK131" s="3">
        <v>45744</v>
      </c>
      <c r="AL131" s="3">
        <v>45737</v>
      </c>
      <c r="AM131" s="3">
        <v>45745</v>
      </c>
      <c r="AN131" s="3">
        <v>45746</v>
      </c>
      <c r="AO131" s="3">
        <v>45747</v>
      </c>
      <c r="AP131" s="3">
        <v>45743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32.852783333333335</v>
      </c>
    </row>
    <row r="132" spans="1:56" ht="28.5" customHeight="1" x14ac:dyDescent="0.45">
      <c r="A132" s="3">
        <v>45721</v>
      </c>
      <c r="B132" s="14" t="s">
        <v>528</v>
      </c>
      <c r="C132" s="9" t="s">
        <v>152</v>
      </c>
      <c r="D132" s="13" t="s">
        <v>421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45748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81</v>
      </c>
      <c r="AA132" s="8">
        <v>10279.684800000001</v>
      </c>
      <c r="AB132" s="8">
        <v>0</v>
      </c>
      <c r="AC132" s="8">
        <v>10279.684800000001</v>
      </c>
      <c r="AD132" s="8">
        <v>0</v>
      </c>
      <c r="AE132" s="8">
        <v>10279.684800000001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45748</v>
      </c>
      <c r="AK132" s="3">
        <v>45744</v>
      </c>
      <c r="AL132" s="3">
        <v>45737</v>
      </c>
      <c r="AM132" s="3">
        <v>45745</v>
      </c>
      <c r="AN132" s="3">
        <v>45746</v>
      </c>
      <c r="AO132" s="3">
        <v>45747</v>
      </c>
      <c r="AP132" s="3">
        <v>45743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145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776.68729599999983</v>
      </c>
    </row>
    <row r="133" spans="1:56" ht="28.5" customHeight="1" x14ac:dyDescent="0.45">
      <c r="A133" s="3" t="s">
        <v>146</v>
      </c>
      <c r="B133" s="14" t="s">
        <v>146</v>
      </c>
      <c r="C133" s="9" t="s">
        <v>155</v>
      </c>
      <c r="D133" s="13" t="s">
        <v>61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45777</v>
      </c>
      <c r="U133" s="11">
        <v>70000</v>
      </c>
      <c r="V133" s="10">
        <v>0</v>
      </c>
      <c r="W133" s="10">
        <v>70000</v>
      </c>
      <c r="X133" s="10">
        <v>0</v>
      </c>
      <c r="Y133" s="10">
        <v>73500</v>
      </c>
      <c r="Z133" s="9" t="s">
        <v>81</v>
      </c>
      <c r="AA133" s="8">
        <v>75298.3</v>
      </c>
      <c r="AB133" s="8">
        <v>0</v>
      </c>
      <c r="AC133" s="8">
        <v>75298.3</v>
      </c>
      <c r="AD133" s="8">
        <v>0</v>
      </c>
      <c r="AE133" s="8">
        <v>75298.3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45777</v>
      </c>
      <c r="AK133" s="3">
        <v>45773</v>
      </c>
      <c r="AL133" s="3">
        <v>45766</v>
      </c>
      <c r="AM133" s="3">
        <v>45774</v>
      </c>
      <c r="AN133" s="3">
        <v>45775</v>
      </c>
      <c r="AO133" s="3">
        <v>45776</v>
      </c>
      <c r="AP133" s="3">
        <v>45772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5689.2048888888894</v>
      </c>
    </row>
    <row r="134" spans="1:56" ht="28.5" customHeight="1" x14ac:dyDescent="0.45">
      <c r="A134" s="3" t="s">
        <v>146</v>
      </c>
      <c r="B134" s="14" t="s">
        <v>146</v>
      </c>
      <c r="C134" s="9" t="s">
        <v>152</v>
      </c>
      <c r="D134" s="13" t="s">
        <v>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45777</v>
      </c>
      <c r="U134" s="11">
        <v>140000</v>
      </c>
      <c r="V134" s="10">
        <v>0</v>
      </c>
      <c r="W134" s="10">
        <v>140000</v>
      </c>
      <c r="X134" s="10">
        <v>0</v>
      </c>
      <c r="Y134" s="10">
        <v>147000</v>
      </c>
      <c r="Z134" s="9" t="s">
        <v>81</v>
      </c>
      <c r="AA134" s="8">
        <v>146685</v>
      </c>
      <c r="AB134" s="8">
        <v>0</v>
      </c>
      <c r="AC134" s="8">
        <v>146685</v>
      </c>
      <c r="AD134" s="8">
        <v>0</v>
      </c>
      <c r="AE134" s="8">
        <v>146685</v>
      </c>
      <c r="AF134" s="8">
        <v>0</v>
      </c>
      <c r="AG134" s="1" t="s">
        <v>123</v>
      </c>
      <c r="AH134" s="1" t="s">
        <v>75</v>
      </c>
      <c r="AI134" s="1">
        <v>4</v>
      </c>
      <c r="AJ134" s="3">
        <v>45777</v>
      </c>
      <c r="AK134" s="3">
        <v>45773</v>
      </c>
      <c r="AL134" s="3">
        <v>45766</v>
      </c>
      <c r="AM134" s="3">
        <v>45774</v>
      </c>
      <c r="AN134" s="3">
        <v>45775</v>
      </c>
      <c r="AO134" s="3">
        <v>45776</v>
      </c>
      <c r="AP134" s="3">
        <v>45772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11082.866666666665</v>
      </c>
    </row>
    <row r="135" spans="1:56" ht="28.5" customHeight="1" x14ac:dyDescent="0.45">
      <c r="A135" s="3" t="s">
        <v>146</v>
      </c>
      <c r="B135" s="14" t="s">
        <v>146</v>
      </c>
      <c r="C135" s="9" t="s">
        <v>80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45777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123</v>
      </c>
      <c r="AH135" s="1" t="s">
        <v>75</v>
      </c>
      <c r="AI135" s="1">
        <v>4</v>
      </c>
      <c r="AJ135" s="3">
        <v>45777</v>
      </c>
      <c r="AK135" s="3">
        <v>45773</v>
      </c>
      <c r="AL135" s="3">
        <v>45766</v>
      </c>
      <c r="AM135" s="3">
        <v>45774</v>
      </c>
      <c r="AN135" s="3">
        <v>45775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1667.7075555555555</v>
      </c>
    </row>
    <row r="136" spans="1:56" ht="28.5" customHeight="1" x14ac:dyDescent="0.45">
      <c r="A136" s="3" t="s">
        <v>146</v>
      </c>
      <c r="B136" s="14" t="s">
        <v>146</v>
      </c>
      <c r="C136" s="9" t="s">
        <v>98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81</v>
      </c>
      <c r="AA136" s="8">
        <v>43027.600000000006</v>
      </c>
      <c r="AB136" s="8">
        <v>0</v>
      </c>
      <c r="AC136" s="8">
        <v>43027.600000000006</v>
      </c>
      <c r="AD136" s="8">
        <v>0</v>
      </c>
      <c r="AE136" s="8">
        <v>43027.600000000006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3250.9742222222226</v>
      </c>
    </row>
    <row r="137" spans="1:56" ht="28.5" customHeight="1" x14ac:dyDescent="0.45">
      <c r="A137" s="3">
        <v>45720</v>
      </c>
      <c r="B137" s="14" t="s">
        <v>512</v>
      </c>
      <c r="C137" s="9" t="s">
        <v>111</v>
      </c>
      <c r="D137" s="13" t="s">
        <v>494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250.15613333333337</v>
      </c>
    </row>
    <row r="138" spans="1:56" ht="28.5" customHeight="1" x14ac:dyDescent="0.45">
      <c r="A138" s="3">
        <v>45720</v>
      </c>
      <c r="B138" s="14" t="s">
        <v>513</v>
      </c>
      <c r="C138" s="9" t="s">
        <v>111</v>
      </c>
      <c r="D138" s="13" t="s">
        <v>495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250.15613333333337</v>
      </c>
    </row>
    <row r="139" spans="1:56" ht="28.5" customHeight="1" x14ac:dyDescent="0.45">
      <c r="A139" s="3">
        <v>45720</v>
      </c>
      <c r="B139" s="14" t="s">
        <v>511</v>
      </c>
      <c r="C139" s="9" t="s">
        <v>111</v>
      </c>
      <c r="D139" s="13" t="s">
        <v>496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416.92688888888887</v>
      </c>
    </row>
    <row r="140" spans="1:56" ht="28.5" customHeight="1" x14ac:dyDescent="0.45">
      <c r="A140" s="3">
        <v>45720</v>
      </c>
      <c r="B140" s="14" t="s">
        <v>514</v>
      </c>
      <c r="C140" s="9" t="s">
        <v>111</v>
      </c>
      <c r="D140" s="13" t="s">
        <v>499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416.92688888888887</v>
      </c>
    </row>
    <row r="141" spans="1:56" ht="28.5" customHeight="1" x14ac:dyDescent="0.45">
      <c r="A141" s="3">
        <v>45712</v>
      </c>
      <c r="B141" s="14" t="s">
        <v>456</v>
      </c>
      <c r="C141" s="9" t="s">
        <v>111</v>
      </c>
      <c r="D141" s="13" t="s">
        <v>127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123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416.92688888888887</v>
      </c>
    </row>
    <row r="142" spans="1:56" ht="28.5" customHeight="1" x14ac:dyDescent="0.45">
      <c r="A142" s="3">
        <v>45701</v>
      </c>
      <c r="B142" s="14" t="s">
        <v>414</v>
      </c>
      <c r="C142" s="9" t="s">
        <v>80</v>
      </c>
      <c r="D142" s="13" t="s">
        <v>415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123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333.54151111111111</v>
      </c>
    </row>
    <row r="143" spans="1:56" ht="28.5" customHeight="1" x14ac:dyDescent="0.45">
      <c r="A143" s="3">
        <v>45701</v>
      </c>
      <c r="B143" s="14" t="s">
        <v>416</v>
      </c>
      <c r="C143" s="9" t="s">
        <v>80</v>
      </c>
      <c r="D143" s="13" t="s">
        <v>417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250.15613333333337</v>
      </c>
    </row>
    <row r="144" spans="1:56" ht="28.5" customHeight="1" x14ac:dyDescent="0.45">
      <c r="A144" s="3">
        <v>45701</v>
      </c>
      <c r="B144" s="14" t="s">
        <v>418</v>
      </c>
      <c r="C144" s="9" t="s">
        <v>80</v>
      </c>
      <c r="D144" s="13" t="s">
        <v>378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262.82226666666674</v>
      </c>
    </row>
    <row r="145" spans="1:56" ht="28.5" customHeight="1" x14ac:dyDescent="0.45">
      <c r="A145" s="3">
        <v>45681</v>
      </c>
      <c r="B145" s="14" t="s">
        <v>381</v>
      </c>
      <c r="C145" s="9" t="s">
        <v>80</v>
      </c>
      <c r="D145" s="13" t="s">
        <v>378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124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262.82226666666674</v>
      </c>
    </row>
    <row r="146" spans="1:56" ht="28.5" customHeight="1" x14ac:dyDescent="0.45">
      <c r="A146" s="3">
        <v>45705</v>
      </c>
      <c r="B146" s="14" t="s">
        <v>428</v>
      </c>
      <c r="C146" s="9" t="s">
        <v>152</v>
      </c>
      <c r="D146" s="13" t="s">
        <v>210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254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855</v>
      </c>
      <c r="V146" s="10">
        <v>0</v>
      </c>
      <c r="W146" s="10">
        <v>855</v>
      </c>
      <c r="X146" s="10">
        <v>16440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453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45674</v>
      </c>
      <c r="B147" s="14" t="s">
        <v>375</v>
      </c>
      <c r="C147" s="9" t="s">
        <v>152</v>
      </c>
      <c r="D147" s="13" t="s">
        <v>365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254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124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452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45611</v>
      </c>
      <c r="B148" s="14" t="s">
        <v>247</v>
      </c>
      <c r="C148" s="9" t="s">
        <v>152</v>
      </c>
      <c r="D148" s="13" t="s">
        <v>161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45611</v>
      </c>
      <c r="B149" s="14" t="s">
        <v>250</v>
      </c>
      <c r="C149" s="9" t="s">
        <v>152</v>
      </c>
      <c r="D149" s="13" t="s">
        <v>243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45611</v>
      </c>
      <c r="B150" s="14" t="s">
        <v>249</v>
      </c>
      <c r="C150" s="9" t="s">
        <v>152</v>
      </c>
      <c r="D150" s="13" t="s">
        <v>228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45523</v>
      </c>
      <c r="B151" s="14" t="s">
        <v>206</v>
      </c>
      <c r="C151" s="9" t="s">
        <v>152</v>
      </c>
      <c r="D151" s="13" t="s">
        <v>204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45523</v>
      </c>
      <c r="B152" s="14" t="s">
        <v>206</v>
      </c>
      <c r="C152" s="9" t="s">
        <v>152</v>
      </c>
      <c r="D152" s="13" t="s">
        <v>205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45643</v>
      </c>
      <c r="B153" s="14" t="s">
        <v>288</v>
      </c>
      <c r="C153" s="9" t="s">
        <v>111</v>
      </c>
      <c r="D153" s="13" t="s">
        <v>289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4000</v>
      </c>
      <c r="V153" s="10">
        <v>3712</v>
      </c>
      <c r="W153" s="10">
        <v>288</v>
      </c>
      <c r="X153" s="10">
        <v>4300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142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45720</v>
      </c>
      <c r="B154" s="14" t="s">
        <v>138</v>
      </c>
      <c r="C154" s="9" t="s">
        <v>111</v>
      </c>
      <c r="D154" s="13" t="s">
        <v>291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4000</v>
      </c>
      <c r="V154" s="10">
        <v>4010</v>
      </c>
      <c r="W154" s="10">
        <v>0</v>
      </c>
      <c r="X154" s="10">
        <v>4470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45720</v>
      </c>
      <c r="B155" s="14" t="s">
        <v>138</v>
      </c>
      <c r="C155" s="9" t="s">
        <v>111</v>
      </c>
      <c r="D155" s="13" t="s">
        <v>339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142</v>
      </c>
      <c r="U155" s="11">
        <v>3000</v>
      </c>
      <c r="V155" s="10">
        <v>3065</v>
      </c>
      <c r="W155" s="10">
        <v>0</v>
      </c>
      <c r="X155" s="10">
        <v>3300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45628</v>
      </c>
      <c r="B156" s="14" t="s">
        <v>261</v>
      </c>
      <c r="C156" s="9" t="s">
        <v>111</v>
      </c>
      <c r="D156" s="13" t="s">
        <v>262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2600</v>
      </c>
      <c r="W156" s="10">
        <v>0</v>
      </c>
      <c r="X156" s="10">
        <v>2800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45541</v>
      </c>
      <c r="B157" s="14" t="s">
        <v>212</v>
      </c>
      <c r="C157" s="9" t="s">
        <v>111</v>
      </c>
      <c r="D157" s="13" t="s">
        <v>213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219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353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45673</v>
      </c>
      <c r="B158" s="14" t="s">
        <v>331</v>
      </c>
      <c r="C158" s="9" t="s">
        <v>132</v>
      </c>
      <c r="D158" s="13" t="s">
        <v>359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 t="s">
        <v>142</v>
      </c>
      <c r="U158" s="11">
        <v>2500</v>
      </c>
      <c r="V158" s="10">
        <v>2400</v>
      </c>
      <c r="W158" s="10">
        <v>100</v>
      </c>
      <c r="X158" s="10">
        <v>2820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75</v>
      </c>
      <c r="AI158" s="1">
        <v>4</v>
      </c>
      <c r="AJ158" s="3" t="s">
        <v>142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45548</v>
      </c>
      <c r="B159" s="14" t="s">
        <v>216</v>
      </c>
      <c r="C159" s="9" t="s">
        <v>111</v>
      </c>
      <c r="D159" s="13" t="s">
        <v>215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142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75</v>
      </c>
      <c r="AI159" s="1">
        <v>4</v>
      </c>
      <c r="AJ159" s="3" t="s">
        <v>142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145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8.5" customHeight="1" x14ac:dyDescent="0.45">
      <c r="A160" s="3">
        <v>45581</v>
      </c>
      <c r="B160" s="14" t="s">
        <v>223</v>
      </c>
      <c r="C160" s="9" t="s">
        <v>111</v>
      </c>
      <c r="D160" s="13" t="s">
        <v>224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142</v>
      </c>
      <c r="U160" s="11">
        <v>3000</v>
      </c>
      <c r="V160" s="10">
        <v>3194</v>
      </c>
      <c r="W160" s="10">
        <v>0</v>
      </c>
      <c r="X160" s="10">
        <v>5632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75</v>
      </c>
      <c r="AI160" s="1">
        <v>4</v>
      </c>
      <c r="AJ160" s="3" t="s">
        <v>142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571959.90764000011</v>
      </c>
      <c r="AB161" s="8">
        <v>97322.987339999992</v>
      </c>
      <c r="AC161" s="8">
        <v>474636.92030000011</v>
      </c>
      <c r="AD161" s="8">
        <v>13795.374999999998</v>
      </c>
      <c r="AE161" s="8">
        <v>558164.53264000011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8.5" customHeight="1" x14ac:dyDescent="0.45">
      <c r="A162" s="3">
        <v>45694</v>
      </c>
      <c r="B162" s="14" t="s">
        <v>400</v>
      </c>
      <c r="C162" s="9" t="s">
        <v>132</v>
      </c>
      <c r="D162" s="13" t="s">
        <v>397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45737</v>
      </c>
      <c r="U162" s="11">
        <v>6000</v>
      </c>
      <c r="V162" s="10">
        <v>0</v>
      </c>
      <c r="W162" s="10">
        <v>6000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45737</v>
      </c>
      <c r="AK162" s="3">
        <v>0</v>
      </c>
      <c r="AL162" s="3">
        <v>45728</v>
      </c>
      <c r="AM162" s="3">
        <v>45735</v>
      </c>
      <c r="AN162" s="3">
        <v>45736</v>
      </c>
      <c r="AO162" s="3">
        <v>45736</v>
      </c>
      <c r="AP162" s="3">
        <v>45732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45694</v>
      </c>
      <c r="B163" s="14" t="s">
        <v>400</v>
      </c>
      <c r="C163" s="9" t="s">
        <v>132</v>
      </c>
      <c r="D163" s="13" t="s">
        <v>398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45730</v>
      </c>
      <c r="U163" s="11">
        <v>5000</v>
      </c>
      <c r="V163" s="10">
        <v>5000</v>
      </c>
      <c r="W163" s="10">
        <v>0</v>
      </c>
      <c r="X163" s="10">
        <v>5200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74</v>
      </c>
      <c r="AI163" s="1">
        <v>2</v>
      </c>
      <c r="AJ163" s="3">
        <v>45730</v>
      </c>
      <c r="AK163" s="3">
        <v>0</v>
      </c>
      <c r="AL163" s="3">
        <v>45721</v>
      </c>
      <c r="AM163" s="3">
        <v>45728</v>
      </c>
      <c r="AN163" s="3">
        <v>45729</v>
      </c>
      <c r="AO163" s="3">
        <v>45729</v>
      </c>
      <c r="AP163" s="3">
        <v>45725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332</v>
      </c>
      <c r="C164" s="9" t="s">
        <v>132</v>
      </c>
      <c r="D164" s="13" t="s">
        <v>372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45743</v>
      </c>
      <c r="U164" s="11">
        <v>5000</v>
      </c>
      <c r="V164" s="10">
        <v>4914</v>
      </c>
      <c r="W164" s="10">
        <v>86</v>
      </c>
      <c r="X164" s="10">
        <v>5400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332</v>
      </c>
      <c r="C165" s="9" t="s">
        <v>132</v>
      </c>
      <c r="D165" s="13" t="s">
        <v>309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45734</v>
      </c>
      <c r="U165" s="11">
        <v>2500</v>
      </c>
      <c r="V165" s="10">
        <v>2500</v>
      </c>
      <c r="W165" s="10">
        <v>0</v>
      </c>
      <c r="X165" s="10">
        <v>2723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74</v>
      </c>
      <c r="AI165" s="1">
        <v>2</v>
      </c>
      <c r="AJ165" s="3">
        <v>45734</v>
      </c>
      <c r="AK165" s="3">
        <v>0</v>
      </c>
      <c r="AL165" s="3">
        <v>45725</v>
      </c>
      <c r="AM165" s="3">
        <v>45732</v>
      </c>
      <c r="AN165" s="3">
        <v>45733</v>
      </c>
      <c r="AO165" s="3">
        <v>45733</v>
      </c>
      <c r="AP165" s="3">
        <v>45729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332</v>
      </c>
      <c r="C166" s="9" t="s">
        <v>132</v>
      </c>
      <c r="D166" s="13" t="s">
        <v>310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6000</v>
      </c>
      <c r="V166" s="10">
        <v>0</v>
      </c>
      <c r="W166" s="10">
        <v>6000</v>
      </c>
      <c r="X166" s="10">
        <v>0</v>
      </c>
      <c r="Y166" s="10">
        <v>6300</v>
      </c>
      <c r="Z166" s="9" t="s">
        <v>117</v>
      </c>
      <c r="AA166" s="8">
        <v>6789.42</v>
      </c>
      <c r="AB166" s="8">
        <v>6789.42</v>
      </c>
      <c r="AC166" s="8">
        <v>0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332</v>
      </c>
      <c r="C167" s="9" t="s">
        <v>132</v>
      </c>
      <c r="D167" s="13" t="s">
        <v>310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7000</v>
      </c>
      <c r="V167" s="10">
        <v>0</v>
      </c>
      <c r="W167" s="10">
        <v>7000</v>
      </c>
      <c r="X167" s="10">
        <v>0</v>
      </c>
      <c r="Y167" s="10">
        <v>7350</v>
      </c>
      <c r="Z167" s="9" t="s">
        <v>117</v>
      </c>
      <c r="AA167" s="8">
        <v>7920.9900000000007</v>
      </c>
      <c r="AB167" s="8">
        <v>7920.9900000000007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8.5" customHeight="1" x14ac:dyDescent="0.45">
      <c r="A168" s="3">
        <v>45674</v>
      </c>
      <c r="B168" s="14" t="s">
        <v>332</v>
      </c>
      <c r="C168" s="9" t="s">
        <v>132</v>
      </c>
      <c r="D168" s="13" t="s">
        <v>310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7000</v>
      </c>
      <c r="V168" s="10">
        <v>0</v>
      </c>
      <c r="W168" s="10">
        <v>7000</v>
      </c>
      <c r="X168" s="10">
        <v>0</v>
      </c>
      <c r="Y168" s="10">
        <v>7350</v>
      </c>
      <c r="Z168" s="9" t="s">
        <v>117</v>
      </c>
      <c r="AA168" s="8">
        <v>7920.9900000000007</v>
      </c>
      <c r="AB168" s="8">
        <v>0</v>
      </c>
      <c r="AC168" s="8">
        <v>7920.9900000000007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623.99799000000007</v>
      </c>
    </row>
    <row r="169" spans="1:56" ht="28.5" customHeight="1" x14ac:dyDescent="0.45">
      <c r="A169" s="3">
        <v>45674</v>
      </c>
      <c r="B169" s="14" t="s">
        <v>332</v>
      </c>
      <c r="C169" s="9" t="s">
        <v>132</v>
      </c>
      <c r="D169" s="13" t="s">
        <v>308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6000</v>
      </c>
      <c r="V169" s="10">
        <v>0</v>
      </c>
      <c r="W169" s="10">
        <v>6000</v>
      </c>
      <c r="X169" s="10">
        <v>5400</v>
      </c>
      <c r="Y169" s="10">
        <v>630</v>
      </c>
      <c r="Z169" s="9" t="s">
        <v>117</v>
      </c>
      <c r="AA169" s="8">
        <v>712.8891000000001</v>
      </c>
      <c r="AB169" s="8">
        <v>0</v>
      </c>
      <c r="AC169" s="8">
        <v>712.8891000000001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56.159819100000014</v>
      </c>
    </row>
    <row r="170" spans="1:56" ht="28.5" customHeight="1" x14ac:dyDescent="0.45">
      <c r="A170" s="3">
        <v>45674</v>
      </c>
      <c r="B170" s="14" t="s">
        <v>332</v>
      </c>
      <c r="C170" s="9" t="s">
        <v>132</v>
      </c>
      <c r="D170" s="13" t="s">
        <v>308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6000</v>
      </c>
      <c r="V170" s="10">
        <v>0</v>
      </c>
      <c r="W170" s="10">
        <v>6000</v>
      </c>
      <c r="X170" s="10">
        <v>0</v>
      </c>
      <c r="Y170" s="10">
        <v>6300</v>
      </c>
      <c r="Z170" s="9" t="s">
        <v>117</v>
      </c>
      <c r="AA170" s="8">
        <v>6789.42</v>
      </c>
      <c r="AB170" s="8">
        <v>0</v>
      </c>
      <c r="AC170" s="8">
        <v>6789.42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534.85542000000009</v>
      </c>
    </row>
    <row r="171" spans="1:56" ht="28.5" customHeight="1" x14ac:dyDescent="0.45">
      <c r="A171" s="3">
        <v>45674</v>
      </c>
      <c r="B171" s="14" t="s">
        <v>332</v>
      </c>
      <c r="C171" s="9" t="s">
        <v>132</v>
      </c>
      <c r="D171" s="13" t="s">
        <v>369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45734</v>
      </c>
      <c r="U171" s="11">
        <v>2500</v>
      </c>
      <c r="V171" s="10">
        <v>2500</v>
      </c>
      <c r="W171" s="10">
        <v>0</v>
      </c>
      <c r="X171" s="10">
        <v>2700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332</v>
      </c>
      <c r="C172" s="9" t="s">
        <v>132</v>
      </c>
      <c r="D172" s="13" t="s">
        <v>371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45734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74</v>
      </c>
      <c r="AI172" s="1">
        <v>2</v>
      </c>
      <c r="AJ172" s="3">
        <v>45734</v>
      </c>
      <c r="AK172" s="3">
        <v>0</v>
      </c>
      <c r="AL172" s="3">
        <v>45725</v>
      </c>
      <c r="AM172" s="3">
        <v>45732</v>
      </c>
      <c r="AN172" s="3">
        <v>45733</v>
      </c>
      <c r="AO172" s="3">
        <v>45733</v>
      </c>
      <c r="AP172" s="3">
        <v>45729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332</v>
      </c>
      <c r="C173" s="9" t="s">
        <v>132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 t="s">
        <v>63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117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222.85642500000006</v>
      </c>
    </row>
    <row r="174" spans="1:56" ht="28.5" customHeight="1" x14ac:dyDescent="0.45">
      <c r="A174" s="3">
        <v>45674</v>
      </c>
      <c r="B174" s="14" t="s">
        <v>332</v>
      </c>
      <c r="C174" s="9" t="s">
        <v>132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45742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126</v>
      </c>
      <c r="AH174" s="1" t="s">
        <v>74</v>
      </c>
      <c r="AI174" s="1">
        <v>2</v>
      </c>
      <c r="AJ174" s="3">
        <v>45742</v>
      </c>
      <c r="AK174" s="3">
        <v>0</v>
      </c>
      <c r="AL174" s="3">
        <v>45733</v>
      </c>
      <c r="AM174" s="3">
        <v>45740</v>
      </c>
      <c r="AN174" s="3">
        <v>45741</v>
      </c>
      <c r="AO174" s="3">
        <v>45741</v>
      </c>
      <c r="AP174" s="3">
        <v>45737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332</v>
      </c>
      <c r="C175" s="9" t="s">
        <v>132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 t="s">
        <v>63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117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222.85642500000006</v>
      </c>
    </row>
    <row r="176" spans="1:56" ht="28.5" customHeight="1" x14ac:dyDescent="0.45">
      <c r="A176" s="3">
        <v>45694</v>
      </c>
      <c r="B176" s="14" t="s">
        <v>400</v>
      </c>
      <c r="C176" s="9" t="s">
        <v>132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45734</v>
      </c>
      <c r="U176" s="11">
        <v>6000</v>
      </c>
      <c r="V176" s="10">
        <v>1800</v>
      </c>
      <c r="W176" s="10">
        <v>4200</v>
      </c>
      <c r="X176" s="10">
        <v>6000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45734</v>
      </c>
      <c r="AK176" s="3">
        <v>0</v>
      </c>
      <c r="AL176" s="3">
        <v>45725</v>
      </c>
      <c r="AM176" s="3">
        <v>45732</v>
      </c>
      <c r="AN176" s="3">
        <v>45733</v>
      </c>
      <c r="AO176" s="3">
        <v>45733</v>
      </c>
      <c r="AP176" s="3">
        <v>45729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45">
      <c r="A177" s="3">
        <v>45694</v>
      </c>
      <c r="B177" s="14" t="s">
        <v>400</v>
      </c>
      <c r="C177" s="9" t="s">
        <v>132</v>
      </c>
      <c r="D177" s="13" t="s">
        <v>398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45734</v>
      </c>
      <c r="U177" s="11">
        <v>15000</v>
      </c>
      <c r="V177" s="10">
        <v>0</v>
      </c>
      <c r="W177" s="10">
        <v>15000</v>
      </c>
      <c r="X177" s="10">
        <v>12890</v>
      </c>
      <c r="Y177" s="10">
        <v>2215.5</v>
      </c>
      <c r="Z177" s="9" t="s">
        <v>117</v>
      </c>
      <c r="AA177" s="8">
        <v>2383.1911949999999</v>
      </c>
      <c r="AB177" s="8">
        <v>2383.1911949999999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45734</v>
      </c>
      <c r="AK177" s="3">
        <v>0</v>
      </c>
      <c r="AL177" s="3">
        <v>45725</v>
      </c>
      <c r="AM177" s="3">
        <v>45732</v>
      </c>
      <c r="AN177" s="3">
        <v>45733</v>
      </c>
      <c r="AO177" s="3">
        <v>45733</v>
      </c>
      <c r="AP177" s="3">
        <v>45729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45">
      <c r="A178" s="3">
        <v>45674</v>
      </c>
      <c r="B178" s="14" t="s">
        <v>332</v>
      </c>
      <c r="C178" s="9" t="s">
        <v>132</v>
      </c>
      <c r="D178" s="13" t="s">
        <v>368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45735</v>
      </c>
      <c r="U178" s="11">
        <v>5000</v>
      </c>
      <c r="V178" s="10">
        <v>0</v>
      </c>
      <c r="W178" s="10">
        <v>5000</v>
      </c>
      <c r="X178" s="10">
        <v>5300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74</v>
      </c>
      <c r="AI178" s="1">
        <v>2</v>
      </c>
      <c r="AJ178" s="3">
        <v>45735</v>
      </c>
      <c r="AK178" s="3">
        <v>0</v>
      </c>
      <c r="AL178" s="3">
        <v>45726</v>
      </c>
      <c r="AM178" s="3">
        <v>45733</v>
      </c>
      <c r="AN178" s="3">
        <v>45734</v>
      </c>
      <c r="AO178" s="3">
        <v>45734</v>
      </c>
      <c r="AP178" s="3">
        <v>45730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45674</v>
      </c>
      <c r="B179" s="14" t="s">
        <v>332</v>
      </c>
      <c r="C179" s="9" t="s">
        <v>132</v>
      </c>
      <c r="D179" s="13" t="s">
        <v>309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117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445.71285000000012</v>
      </c>
    </row>
    <row r="180" spans="1:56" ht="28.5" customHeight="1" x14ac:dyDescent="0.45">
      <c r="A180" s="3">
        <v>45674</v>
      </c>
      <c r="B180" s="14" t="s">
        <v>332</v>
      </c>
      <c r="C180" s="9" t="s">
        <v>132</v>
      </c>
      <c r="D180" s="13" t="s">
        <v>434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117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222.85642500000006</v>
      </c>
    </row>
    <row r="181" spans="1:56" ht="28.5" customHeight="1" x14ac:dyDescent="0.45">
      <c r="A181" s="3">
        <v>45694</v>
      </c>
      <c r="B181" s="14" t="s">
        <v>400</v>
      </c>
      <c r="C181" s="9" t="s">
        <v>132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45737</v>
      </c>
      <c r="U181" s="11">
        <v>6000</v>
      </c>
      <c r="V181" s="10">
        <v>0</v>
      </c>
      <c r="W181" s="10">
        <v>6000</v>
      </c>
      <c r="X181" s="10">
        <v>6000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45737</v>
      </c>
      <c r="AK181" s="3">
        <v>0</v>
      </c>
      <c r="AL181" s="3">
        <v>45728</v>
      </c>
      <c r="AM181" s="3">
        <v>45735</v>
      </c>
      <c r="AN181" s="3">
        <v>45736</v>
      </c>
      <c r="AO181" s="3">
        <v>45736</v>
      </c>
      <c r="AP181" s="3">
        <v>45732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45694</v>
      </c>
      <c r="B182" s="14" t="s">
        <v>400</v>
      </c>
      <c r="C182" s="9" t="s">
        <v>132</v>
      </c>
      <c r="D182" s="13" t="s">
        <v>398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117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847.40467777777781</v>
      </c>
    </row>
    <row r="183" spans="1:56" ht="28.5" customHeight="1" x14ac:dyDescent="0.45">
      <c r="A183" s="3">
        <v>45674</v>
      </c>
      <c r="B183" s="14" t="s">
        <v>332</v>
      </c>
      <c r="C183" s="9" t="s">
        <v>132</v>
      </c>
      <c r="D183" s="13" t="s">
        <v>306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434.7075944444444</v>
      </c>
    </row>
    <row r="184" spans="1:56" ht="28.5" customHeight="1" x14ac:dyDescent="0.45">
      <c r="A184" s="3">
        <v>45674</v>
      </c>
      <c r="B184" s="14" t="s">
        <v>332</v>
      </c>
      <c r="C184" s="9" t="s">
        <v>132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45736</v>
      </c>
      <c r="U184" s="11">
        <v>2500</v>
      </c>
      <c r="V184" s="10">
        <v>2280</v>
      </c>
      <c r="W184" s="10">
        <v>220</v>
      </c>
      <c r="X184" s="10">
        <v>3606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45736</v>
      </c>
      <c r="AK184" s="3">
        <v>0</v>
      </c>
      <c r="AL184" s="3">
        <v>45727</v>
      </c>
      <c r="AM184" s="3">
        <v>45734</v>
      </c>
      <c r="AN184" s="3">
        <v>45735</v>
      </c>
      <c r="AO184" s="3">
        <v>45735</v>
      </c>
      <c r="AP184" s="3">
        <v>45731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45674</v>
      </c>
      <c r="B185" s="14" t="s">
        <v>332</v>
      </c>
      <c r="C185" s="9" t="s">
        <v>132</v>
      </c>
      <c r="D185" s="13" t="s">
        <v>307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434.7075944444444</v>
      </c>
    </row>
    <row r="186" spans="1:56" ht="28.5" customHeight="1" x14ac:dyDescent="0.45">
      <c r="A186" s="3">
        <v>45694</v>
      </c>
      <c r="B186" s="14" t="s">
        <v>400</v>
      </c>
      <c r="C186" s="9" t="s">
        <v>132</v>
      </c>
      <c r="D186" s="13" t="s">
        <v>398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117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423.7023388888889</v>
      </c>
    </row>
    <row r="187" spans="1:56" ht="28.5" customHeight="1" x14ac:dyDescent="0.45">
      <c r="A187" s="3">
        <v>45674</v>
      </c>
      <c r="B187" s="14" t="s">
        <v>332</v>
      </c>
      <c r="C187" s="9" t="s">
        <v>132</v>
      </c>
      <c r="D187" s="13" t="s">
        <v>370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45737</v>
      </c>
      <c r="U187" s="11">
        <v>2500</v>
      </c>
      <c r="V187" s="10">
        <v>2525</v>
      </c>
      <c r="W187" s="10">
        <v>0</v>
      </c>
      <c r="X187" s="10">
        <v>2750</v>
      </c>
      <c r="Y187" s="10">
        <v>0</v>
      </c>
      <c r="Z187" s="9" t="s">
        <v>117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74</v>
      </c>
      <c r="AI187" s="1">
        <v>2</v>
      </c>
      <c r="AJ187" s="3">
        <v>45737</v>
      </c>
      <c r="AK187" s="3">
        <v>0</v>
      </c>
      <c r="AL187" s="3">
        <v>45728</v>
      </c>
      <c r="AM187" s="3">
        <v>45735</v>
      </c>
      <c r="AN187" s="3">
        <v>45736</v>
      </c>
      <c r="AO187" s="3">
        <v>45736</v>
      </c>
      <c r="AP187" s="3">
        <v>45732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45">
      <c r="A188" s="3">
        <v>45694</v>
      </c>
      <c r="B188" s="14" t="s">
        <v>400</v>
      </c>
      <c r="C188" s="9" t="s">
        <v>132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45740</v>
      </c>
      <c r="U188" s="11">
        <v>8000</v>
      </c>
      <c r="V188" s="10">
        <v>0</v>
      </c>
      <c r="W188" s="10">
        <v>8000</v>
      </c>
      <c r="X188" s="10">
        <v>8000</v>
      </c>
      <c r="Y188" s="10">
        <v>0</v>
      </c>
      <c r="Z188" s="9" t="s">
        <v>117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45740</v>
      </c>
      <c r="AK188" s="3">
        <v>0</v>
      </c>
      <c r="AL188" s="3">
        <v>45731</v>
      </c>
      <c r="AM188" s="3">
        <v>45738</v>
      </c>
      <c r="AN188" s="3">
        <v>45739</v>
      </c>
      <c r="AO188" s="3">
        <v>45739</v>
      </c>
      <c r="AP188" s="3">
        <v>45735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45">
      <c r="A189" s="3">
        <v>45674</v>
      </c>
      <c r="B189" s="14" t="s">
        <v>332</v>
      </c>
      <c r="C189" s="9" t="s">
        <v>132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45737</v>
      </c>
      <c r="U189" s="11">
        <v>2500</v>
      </c>
      <c r="V189" s="10">
        <v>2455</v>
      </c>
      <c r="W189" s="10">
        <v>45</v>
      </c>
      <c r="X189" s="10">
        <v>2697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74</v>
      </c>
      <c r="AI189" s="1">
        <v>2</v>
      </c>
      <c r="AJ189" s="3">
        <v>45737</v>
      </c>
      <c r="AK189" s="3">
        <v>0</v>
      </c>
      <c r="AL189" s="3">
        <v>45728</v>
      </c>
      <c r="AM189" s="3">
        <v>45735</v>
      </c>
      <c r="AN189" s="3">
        <v>45736</v>
      </c>
      <c r="AO189" s="3">
        <v>45736</v>
      </c>
      <c r="AP189" s="3">
        <v>45732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117</v>
      </c>
      <c r="AA190" s="8">
        <v>73833.175295000008</v>
      </c>
      <c r="AB190" s="8">
        <v>17093.601194999999</v>
      </c>
      <c r="AC190" s="8">
        <v>56739.574099999998</v>
      </c>
      <c r="AD190" s="8">
        <v>0</v>
      </c>
      <c r="AE190" s="8">
        <v>0</v>
      </c>
      <c r="AF190" s="8" t="s">
        <v>58</v>
      </c>
      <c r="AG190" s="1" t="s">
        <v>126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45705</v>
      </c>
      <c r="B191" s="14" t="s">
        <v>435</v>
      </c>
      <c r="C191" s="9" t="s">
        <v>152</v>
      </c>
      <c r="D191" s="13" t="s">
        <v>500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404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45731</v>
      </c>
      <c r="U191" s="11">
        <v>15280</v>
      </c>
      <c r="V191" s="10">
        <v>0</v>
      </c>
      <c r="W191" s="10">
        <v>15280</v>
      </c>
      <c r="X191" s="10">
        <v>21000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45731</v>
      </c>
      <c r="AK191" s="3">
        <v>0</v>
      </c>
      <c r="AL191" s="3">
        <v>45722</v>
      </c>
      <c r="AM191" s="3">
        <v>45729</v>
      </c>
      <c r="AN191" s="3">
        <v>45730</v>
      </c>
      <c r="AO191" s="3">
        <v>45730</v>
      </c>
      <c r="AP191" s="3">
        <v>45726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8.5" customHeight="1" x14ac:dyDescent="0.45">
      <c r="A192" s="3">
        <v>45705</v>
      </c>
      <c r="B192" s="14" t="s">
        <v>435</v>
      </c>
      <c r="C192" s="9" t="s">
        <v>152</v>
      </c>
      <c r="D192" s="13" t="s">
        <v>500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404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45731</v>
      </c>
      <c r="U192" s="11">
        <v>40000</v>
      </c>
      <c r="V192" s="10">
        <v>0</v>
      </c>
      <c r="W192" s="10">
        <v>40000</v>
      </c>
      <c r="X192" s="10">
        <v>29594</v>
      </c>
      <c r="Y192" s="10">
        <v>10926.300000000001</v>
      </c>
      <c r="Z192" s="9" t="s">
        <v>82</v>
      </c>
      <c r="AA192" s="8">
        <v>11448.030825000002</v>
      </c>
      <c r="AB192" s="8">
        <v>11448.030825000002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74</v>
      </c>
      <c r="AI192" s="1">
        <v>2</v>
      </c>
      <c r="AJ192" s="3">
        <v>45731</v>
      </c>
      <c r="AK192" s="3">
        <v>0</v>
      </c>
      <c r="AL192" s="3">
        <v>45722</v>
      </c>
      <c r="AM192" s="3">
        <v>45729</v>
      </c>
      <c r="AN192" s="3">
        <v>45730</v>
      </c>
      <c r="AO192" s="3">
        <v>45730</v>
      </c>
      <c r="AP192" s="3">
        <v>45726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45">
      <c r="A193" s="3">
        <v>45705</v>
      </c>
      <c r="B193" s="14" t="s">
        <v>436</v>
      </c>
      <c r="C193" s="9" t="s">
        <v>152</v>
      </c>
      <c r="D193" s="13" t="s">
        <v>292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404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45733</v>
      </c>
      <c r="U193" s="11">
        <v>31675</v>
      </c>
      <c r="V193" s="10">
        <v>0</v>
      </c>
      <c r="W193" s="10">
        <v>31675</v>
      </c>
      <c r="X193" s="10">
        <v>0</v>
      </c>
      <c r="Y193" s="10">
        <v>33258.75</v>
      </c>
      <c r="Z193" s="9" t="s">
        <v>82</v>
      </c>
      <c r="AA193" s="8">
        <v>33187.481250000004</v>
      </c>
      <c r="AB193" s="8">
        <v>0</v>
      </c>
      <c r="AC193" s="8">
        <v>33187.481250000004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45733</v>
      </c>
      <c r="AK193" s="3">
        <v>0</v>
      </c>
      <c r="AL193" s="3">
        <v>45724</v>
      </c>
      <c r="AM193" s="3">
        <v>45731</v>
      </c>
      <c r="AN193" s="3">
        <v>45732</v>
      </c>
      <c r="AO193" s="3">
        <v>45732</v>
      </c>
      <c r="AP193" s="3">
        <v>45728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2536.9985666666676</v>
      </c>
    </row>
    <row r="194" spans="1:56" ht="28.5" customHeight="1" x14ac:dyDescent="0.45">
      <c r="A194" s="3">
        <v>45692</v>
      </c>
      <c r="B194" s="14" t="s">
        <v>401</v>
      </c>
      <c r="C194" s="9" t="s">
        <v>86</v>
      </c>
      <c r="D194" s="13" t="s">
        <v>318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234</v>
      </c>
      <c r="T194" s="12">
        <v>45734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317</v>
      </c>
      <c r="AG194" s="1" t="s">
        <v>123</v>
      </c>
      <c r="AH194" s="1" t="s">
        <v>74</v>
      </c>
      <c r="AI194" s="1">
        <v>2</v>
      </c>
      <c r="AJ194" s="3">
        <v>45734</v>
      </c>
      <c r="AK194" s="3">
        <v>0</v>
      </c>
      <c r="AL194" s="3">
        <v>45725</v>
      </c>
      <c r="AM194" s="3">
        <v>45732</v>
      </c>
      <c r="AN194" s="3">
        <v>45733</v>
      </c>
      <c r="AO194" s="3">
        <v>45733</v>
      </c>
      <c r="AP194" s="3">
        <v>45729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45727</v>
      </c>
      <c r="B195" s="14" t="s">
        <v>138</v>
      </c>
      <c r="C195" s="9" t="s">
        <v>86</v>
      </c>
      <c r="D195" s="13" t="s">
        <v>318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234</v>
      </c>
      <c r="T195" s="12">
        <v>45734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82</v>
      </c>
      <c r="AA195" s="8">
        <v>7529.8300000000008</v>
      </c>
      <c r="AB195" s="8">
        <v>0</v>
      </c>
      <c r="AC195" s="8">
        <v>7529.8300000000008</v>
      </c>
      <c r="AD195" s="8">
        <v>0</v>
      </c>
      <c r="AE195" s="8">
        <v>0</v>
      </c>
      <c r="AF195" s="8" t="s">
        <v>317</v>
      </c>
      <c r="AG195" s="1" t="s">
        <v>123</v>
      </c>
      <c r="AH195" s="1" t="s">
        <v>74</v>
      </c>
      <c r="AI195" s="1">
        <v>2</v>
      </c>
      <c r="AJ195" s="3">
        <v>45734</v>
      </c>
      <c r="AK195" s="3">
        <v>0</v>
      </c>
      <c r="AL195" s="3">
        <v>45725</v>
      </c>
      <c r="AM195" s="3">
        <v>45732</v>
      </c>
      <c r="AN195" s="3">
        <v>45733</v>
      </c>
      <c r="AO195" s="3">
        <v>45733</v>
      </c>
      <c r="AP195" s="3">
        <v>45729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575.61367111111122</v>
      </c>
    </row>
    <row r="196" spans="1:56" ht="28.5" customHeight="1" x14ac:dyDescent="0.45">
      <c r="A196" s="3">
        <v>45714</v>
      </c>
      <c r="B196" s="14" t="s">
        <v>469</v>
      </c>
      <c r="C196" s="9" t="s">
        <v>86</v>
      </c>
      <c r="D196" s="13" t="s">
        <v>410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234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439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45714</v>
      </c>
      <c r="B197" s="14" t="s">
        <v>469</v>
      </c>
      <c r="C197" s="9" t="s">
        <v>86</v>
      </c>
      <c r="D197" s="13" t="s">
        <v>411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234</v>
      </c>
      <c r="T197" s="12">
        <v>45740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439</v>
      </c>
      <c r="AG197" s="1" t="s">
        <v>123</v>
      </c>
      <c r="AH197" s="1" t="s">
        <v>74</v>
      </c>
      <c r="AI197" s="1">
        <v>2</v>
      </c>
      <c r="AJ197" s="3">
        <v>45740</v>
      </c>
      <c r="AK197" s="3">
        <v>0</v>
      </c>
      <c r="AL197" s="3">
        <v>45731</v>
      </c>
      <c r="AM197" s="3">
        <v>45738</v>
      </c>
      <c r="AN197" s="3">
        <v>45739</v>
      </c>
      <c r="AO197" s="3">
        <v>45739</v>
      </c>
      <c r="AP197" s="3">
        <v>45735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45714</v>
      </c>
      <c r="B198" s="14" t="s">
        <v>470</v>
      </c>
      <c r="C198" s="9" t="s">
        <v>86</v>
      </c>
      <c r="D198" s="13" t="s">
        <v>354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234</v>
      </c>
      <c r="T198" s="12">
        <v>45740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439</v>
      </c>
      <c r="AG198" s="1" t="s">
        <v>123</v>
      </c>
      <c r="AH198" s="1" t="s">
        <v>74</v>
      </c>
      <c r="AI198" s="1">
        <v>2</v>
      </c>
      <c r="AJ198" s="3">
        <v>45740</v>
      </c>
      <c r="AK198" s="3">
        <v>0</v>
      </c>
      <c r="AL198" s="3">
        <v>45731</v>
      </c>
      <c r="AM198" s="3">
        <v>45738</v>
      </c>
      <c r="AN198" s="3">
        <v>45739</v>
      </c>
      <c r="AO198" s="3">
        <v>45739</v>
      </c>
      <c r="AP198" s="3">
        <v>45735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45714</v>
      </c>
      <c r="B199" s="14" t="s">
        <v>471</v>
      </c>
      <c r="C199" s="9" t="s">
        <v>86</v>
      </c>
      <c r="D199" s="13" t="s">
        <v>472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234</v>
      </c>
      <c r="T199" s="12">
        <v>45740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439</v>
      </c>
      <c r="AG199" s="1" t="s">
        <v>123</v>
      </c>
      <c r="AH199" s="1" t="s">
        <v>74</v>
      </c>
      <c r="AI199" s="1">
        <v>2</v>
      </c>
      <c r="AJ199" s="3">
        <v>45740</v>
      </c>
      <c r="AK199" s="3">
        <v>0</v>
      </c>
      <c r="AL199" s="3">
        <v>45731</v>
      </c>
      <c r="AM199" s="3">
        <v>45738</v>
      </c>
      <c r="AN199" s="3">
        <v>45739</v>
      </c>
      <c r="AO199" s="3">
        <v>45739</v>
      </c>
      <c r="AP199" s="3">
        <v>45735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138</v>
      </c>
      <c r="C200" s="9" t="s">
        <v>86</v>
      </c>
      <c r="D200" s="13" t="s">
        <v>327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234</v>
      </c>
      <c r="T200" s="12">
        <v>45740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443</v>
      </c>
      <c r="AG200" s="1" t="s">
        <v>123</v>
      </c>
      <c r="AH200" s="1" t="s">
        <v>74</v>
      </c>
      <c r="AI200" s="1">
        <v>2</v>
      </c>
      <c r="AJ200" s="3">
        <v>45740</v>
      </c>
      <c r="AK200" s="3">
        <v>0</v>
      </c>
      <c r="AL200" s="3">
        <v>45731</v>
      </c>
      <c r="AM200" s="3">
        <v>45738</v>
      </c>
      <c r="AN200" s="3">
        <v>45739</v>
      </c>
      <c r="AO200" s="3">
        <v>45739</v>
      </c>
      <c r="AP200" s="3">
        <v>45735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45707</v>
      </c>
      <c r="B201" s="14" t="s">
        <v>449</v>
      </c>
      <c r="C201" s="9" t="s">
        <v>86</v>
      </c>
      <c r="D201" s="13" t="s">
        <v>440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334</v>
      </c>
      <c r="T201" s="12">
        <v>45741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301</v>
      </c>
      <c r="AG201" s="1" t="s">
        <v>124</v>
      </c>
      <c r="AH201" s="1" t="s">
        <v>74</v>
      </c>
      <c r="AI201" s="1">
        <v>2</v>
      </c>
      <c r="AJ201" s="3">
        <v>45741</v>
      </c>
      <c r="AK201" s="3">
        <v>0</v>
      </c>
      <c r="AL201" s="3">
        <v>45732</v>
      </c>
      <c r="AM201" s="3">
        <v>45739</v>
      </c>
      <c r="AN201" s="3">
        <v>45740</v>
      </c>
      <c r="AO201" s="3">
        <v>45740</v>
      </c>
      <c r="AP201" s="3">
        <v>45736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45707</v>
      </c>
      <c r="B202" s="14" t="s">
        <v>449</v>
      </c>
      <c r="C202" s="9" t="s">
        <v>86</v>
      </c>
      <c r="D202" s="13" t="s">
        <v>441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334</v>
      </c>
      <c r="T202" s="12">
        <v>45741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301</v>
      </c>
      <c r="AG202" s="1" t="s">
        <v>123</v>
      </c>
      <c r="AH202" s="1" t="s">
        <v>74</v>
      </c>
      <c r="AI202" s="1">
        <v>2</v>
      </c>
      <c r="AJ202" s="3">
        <v>45741</v>
      </c>
      <c r="AK202" s="3">
        <v>0</v>
      </c>
      <c r="AL202" s="3">
        <v>45732</v>
      </c>
      <c r="AM202" s="3">
        <v>45739</v>
      </c>
      <c r="AN202" s="3">
        <v>45740</v>
      </c>
      <c r="AO202" s="3">
        <v>45740</v>
      </c>
      <c r="AP202" s="3">
        <v>45736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45707</v>
      </c>
      <c r="B203" s="14" t="s">
        <v>449</v>
      </c>
      <c r="C203" s="9" t="s">
        <v>86</v>
      </c>
      <c r="D203" s="13" t="s">
        <v>384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334</v>
      </c>
      <c r="T203" s="12">
        <v>45741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301</v>
      </c>
      <c r="AG203" s="1" t="s">
        <v>123</v>
      </c>
      <c r="AH203" s="1" t="s">
        <v>74</v>
      </c>
      <c r="AI203" s="1">
        <v>2</v>
      </c>
      <c r="AJ203" s="3">
        <v>45741</v>
      </c>
      <c r="AK203" s="3">
        <v>0</v>
      </c>
      <c r="AL203" s="3">
        <v>45732</v>
      </c>
      <c r="AM203" s="3">
        <v>45739</v>
      </c>
      <c r="AN203" s="3">
        <v>45740</v>
      </c>
      <c r="AO203" s="3">
        <v>45740</v>
      </c>
      <c r="AP203" s="3">
        <v>45736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822.3052444444445</v>
      </c>
    </row>
    <row r="204" spans="1:56" ht="28.5" customHeight="1" x14ac:dyDescent="0.45">
      <c r="A204" s="3">
        <v>45721</v>
      </c>
      <c r="B204" s="14" t="s">
        <v>520</v>
      </c>
      <c r="C204" s="9" t="s">
        <v>73</v>
      </c>
      <c r="D204" s="13" t="s">
        <v>233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157</v>
      </c>
      <c r="T204" s="12">
        <v>45743</v>
      </c>
      <c r="U204" s="11">
        <v>10000</v>
      </c>
      <c r="V204" s="10">
        <v>0</v>
      </c>
      <c r="W204" s="10">
        <v>10000</v>
      </c>
      <c r="X204" s="10">
        <v>10509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45743</v>
      </c>
      <c r="AK204" s="3">
        <v>0</v>
      </c>
      <c r="AL204" s="3">
        <v>45734</v>
      </c>
      <c r="AM204" s="3">
        <v>45741</v>
      </c>
      <c r="AN204" s="3">
        <v>45742</v>
      </c>
      <c r="AO204" s="3">
        <v>45742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45714</v>
      </c>
      <c r="B205" s="14" t="s">
        <v>468</v>
      </c>
      <c r="C205" s="9" t="s">
        <v>86</v>
      </c>
      <c r="D205" s="13" t="s">
        <v>386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334</v>
      </c>
      <c r="T205" s="12">
        <v>45743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82</v>
      </c>
      <c r="AA205" s="8">
        <v>53784.500000000007</v>
      </c>
      <c r="AB205" s="8">
        <v>0</v>
      </c>
      <c r="AC205" s="8">
        <v>53784.500000000007</v>
      </c>
      <c r="AD205" s="8">
        <v>0</v>
      </c>
      <c r="AE205" s="8">
        <v>0</v>
      </c>
      <c r="AF205" s="8" t="s">
        <v>439</v>
      </c>
      <c r="AG205" s="1" t="s">
        <v>123</v>
      </c>
      <c r="AH205" s="1" t="s">
        <v>74</v>
      </c>
      <c r="AI205" s="1">
        <v>2</v>
      </c>
      <c r="AJ205" s="3">
        <v>45743</v>
      </c>
      <c r="AK205" s="3">
        <v>0</v>
      </c>
      <c r="AL205" s="3">
        <v>45734</v>
      </c>
      <c r="AM205" s="3">
        <v>45741</v>
      </c>
      <c r="AN205" s="3">
        <v>45742</v>
      </c>
      <c r="AO205" s="3">
        <v>45742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4111.5262222222227</v>
      </c>
    </row>
    <row r="206" spans="1:56" ht="28.5" customHeight="1" x14ac:dyDescent="0.45">
      <c r="A206" s="3">
        <v>45721</v>
      </c>
      <c r="B206" s="14" t="s">
        <v>529</v>
      </c>
      <c r="C206" s="9" t="s">
        <v>152</v>
      </c>
      <c r="D206" s="13" t="s">
        <v>296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45743</v>
      </c>
      <c r="AK206" s="3">
        <v>0</v>
      </c>
      <c r="AL206" s="3">
        <v>45734</v>
      </c>
      <c r="AM206" s="3">
        <v>45741</v>
      </c>
      <c r="AN206" s="3">
        <v>45742</v>
      </c>
      <c r="AO206" s="3">
        <v>45742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800.9466666666666</v>
      </c>
    </row>
    <row r="207" spans="1:56" ht="28.5" customHeight="1" x14ac:dyDescent="0.45">
      <c r="A207" s="3">
        <v>45720</v>
      </c>
      <c r="B207" s="14" t="s">
        <v>515</v>
      </c>
      <c r="C207" s="9" t="s">
        <v>86</v>
      </c>
      <c r="D207" s="13" t="s">
        <v>410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234</v>
      </c>
      <c r="T207" s="12">
        <v>45744</v>
      </c>
      <c r="U207" s="11">
        <v>25000</v>
      </c>
      <c r="V207" s="10">
        <v>0</v>
      </c>
      <c r="W207" s="10">
        <v>25000</v>
      </c>
      <c r="X207" s="10">
        <v>0</v>
      </c>
      <c r="Y207" s="10">
        <v>26250</v>
      </c>
      <c r="Z207" s="9" t="s">
        <v>82</v>
      </c>
      <c r="AA207" s="8">
        <v>26892.250000000004</v>
      </c>
      <c r="AB207" s="8">
        <v>0</v>
      </c>
      <c r="AC207" s="8">
        <v>26892.250000000004</v>
      </c>
      <c r="AD207" s="8">
        <v>0</v>
      </c>
      <c r="AE207" s="8">
        <v>0</v>
      </c>
      <c r="AF207" s="8" t="s">
        <v>439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2055.7631111111114</v>
      </c>
    </row>
    <row r="208" spans="1:56" ht="28.5" customHeight="1" x14ac:dyDescent="0.45">
      <c r="A208" s="3">
        <v>45721</v>
      </c>
      <c r="B208" s="14" t="s">
        <v>530</v>
      </c>
      <c r="C208" s="9" t="s">
        <v>152</v>
      </c>
      <c r="D208" s="13" t="s">
        <v>292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112</v>
      </c>
      <c r="T208" s="12">
        <v>45744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1601.8933333333332</v>
      </c>
    </row>
    <row r="209" spans="1:56" ht="28.5" customHeight="1" x14ac:dyDescent="0.45">
      <c r="A209" s="3">
        <v>45721</v>
      </c>
      <c r="B209" s="14" t="s">
        <v>531</v>
      </c>
      <c r="C209" s="9" t="s">
        <v>152</v>
      </c>
      <c r="D209" s="13" t="s">
        <v>500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112</v>
      </c>
      <c r="T209" s="12">
        <v>45744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20955</v>
      </c>
      <c r="AB209" s="8">
        <v>0</v>
      </c>
      <c r="AC209" s="8">
        <v>20955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45744</v>
      </c>
      <c r="AK209" s="3">
        <v>0</v>
      </c>
      <c r="AL209" s="3">
        <v>45735</v>
      </c>
      <c r="AM209" s="3">
        <v>45742</v>
      </c>
      <c r="AN209" s="3">
        <v>45743</v>
      </c>
      <c r="AO209" s="3">
        <v>45743</v>
      </c>
      <c r="AP209" s="3">
        <v>45739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1601.8933333333332</v>
      </c>
    </row>
    <row r="210" spans="1:56" ht="28.5" customHeight="1" x14ac:dyDescent="0.45">
      <c r="A210" s="3">
        <v>45724</v>
      </c>
      <c r="B210" s="14" t="s">
        <v>138</v>
      </c>
      <c r="C210" s="9" t="s">
        <v>86</v>
      </c>
      <c r="D210" s="13" t="s">
        <v>535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234</v>
      </c>
      <c r="T210" s="12">
        <v>45744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82</v>
      </c>
      <c r="AA210" s="8">
        <v>7529.8300000000008</v>
      </c>
      <c r="AB210" s="8">
        <v>0</v>
      </c>
      <c r="AC210" s="8">
        <v>7529.8300000000008</v>
      </c>
      <c r="AD210" s="8">
        <v>0</v>
      </c>
      <c r="AE210" s="8">
        <v>0</v>
      </c>
      <c r="AF210" s="8" t="s">
        <v>443</v>
      </c>
      <c r="AG210" s="1" t="s">
        <v>123</v>
      </c>
      <c r="AH210" s="1" t="s">
        <v>74</v>
      </c>
      <c r="AI210" s="1">
        <v>2</v>
      </c>
      <c r="AJ210" s="3">
        <v>45744</v>
      </c>
      <c r="AK210" s="3">
        <v>0</v>
      </c>
      <c r="AL210" s="3">
        <v>45735</v>
      </c>
      <c r="AM210" s="3">
        <v>45742</v>
      </c>
      <c r="AN210" s="3">
        <v>45743</v>
      </c>
      <c r="AO210" s="3">
        <v>45743</v>
      </c>
      <c r="AP210" s="3">
        <v>45739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575.61367111111122</v>
      </c>
    </row>
    <row r="211" spans="1:56" ht="28.5" customHeight="1" x14ac:dyDescent="0.45">
      <c r="A211" s="3">
        <v>45724</v>
      </c>
      <c r="B211" s="14" t="s">
        <v>138</v>
      </c>
      <c r="C211" s="9" t="s">
        <v>86</v>
      </c>
      <c r="D211" s="13" t="s">
        <v>536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234</v>
      </c>
      <c r="T211" s="12">
        <v>45744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443</v>
      </c>
      <c r="AG211" s="1" t="s">
        <v>123</v>
      </c>
      <c r="AH211" s="1" t="s">
        <v>74</v>
      </c>
      <c r="AI211" s="1">
        <v>2</v>
      </c>
      <c r="AJ211" s="3">
        <v>45744</v>
      </c>
      <c r="AK211" s="3">
        <v>0</v>
      </c>
      <c r="AL211" s="3">
        <v>45735</v>
      </c>
      <c r="AM211" s="3">
        <v>45742</v>
      </c>
      <c r="AN211" s="3">
        <v>45743</v>
      </c>
      <c r="AO211" s="3">
        <v>45743</v>
      </c>
      <c r="AP211" s="3">
        <v>45739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2466.9157333333337</v>
      </c>
    </row>
    <row r="212" spans="1:56" ht="28.5" customHeight="1" x14ac:dyDescent="0.45">
      <c r="A212" s="3">
        <v>45723</v>
      </c>
      <c r="B212" s="14" t="s">
        <v>560</v>
      </c>
      <c r="C212" s="9" t="s">
        <v>86</v>
      </c>
      <c r="D212" s="13" t="s">
        <v>442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234</v>
      </c>
      <c r="T212" s="12">
        <v>45744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443</v>
      </c>
      <c r="AG212" s="1" t="s">
        <v>123</v>
      </c>
      <c r="AH212" s="1" t="s">
        <v>74</v>
      </c>
      <c r="AI212" s="1">
        <v>2</v>
      </c>
      <c r="AJ212" s="3">
        <v>45744</v>
      </c>
      <c r="AK212" s="3">
        <v>0</v>
      </c>
      <c r="AL212" s="3">
        <v>45735</v>
      </c>
      <c r="AM212" s="3">
        <v>45742</v>
      </c>
      <c r="AN212" s="3">
        <v>45743</v>
      </c>
      <c r="AO212" s="3">
        <v>45743</v>
      </c>
      <c r="AP212" s="3">
        <v>45739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45724</v>
      </c>
      <c r="B213" s="14" t="s">
        <v>138</v>
      </c>
      <c r="C213" s="9" t="s">
        <v>86</v>
      </c>
      <c r="D213" s="13" t="s">
        <v>537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234</v>
      </c>
      <c r="T213" s="12">
        <v>45747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443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1644.610488888889</v>
      </c>
    </row>
    <row r="214" spans="1:56" ht="28.5" customHeight="1" x14ac:dyDescent="0.45">
      <c r="A214" s="3">
        <v>45724</v>
      </c>
      <c r="B214" s="14" t="s">
        <v>138</v>
      </c>
      <c r="C214" s="9" t="s">
        <v>86</v>
      </c>
      <c r="D214" s="13" t="s">
        <v>271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234</v>
      </c>
      <c r="T214" s="12">
        <v>45747</v>
      </c>
      <c r="U214" s="11">
        <v>15000</v>
      </c>
      <c r="V214" s="10">
        <v>0</v>
      </c>
      <c r="W214" s="10">
        <v>15000</v>
      </c>
      <c r="X214" s="10">
        <v>0</v>
      </c>
      <c r="Y214" s="10">
        <v>15750</v>
      </c>
      <c r="Z214" s="9" t="s">
        <v>82</v>
      </c>
      <c r="AA214" s="8">
        <v>16135.350000000002</v>
      </c>
      <c r="AB214" s="8">
        <v>0</v>
      </c>
      <c r="AC214" s="8">
        <v>16135.350000000002</v>
      </c>
      <c r="AD214" s="8">
        <v>0</v>
      </c>
      <c r="AE214" s="8">
        <v>0</v>
      </c>
      <c r="AF214" s="8" t="s">
        <v>443</v>
      </c>
      <c r="AG214" s="1" t="s">
        <v>123</v>
      </c>
      <c r="AH214" s="1" t="s">
        <v>74</v>
      </c>
      <c r="AI214" s="1">
        <v>2</v>
      </c>
      <c r="AJ214" s="3">
        <v>45747</v>
      </c>
      <c r="AK214" s="3">
        <v>0</v>
      </c>
      <c r="AL214" s="3">
        <v>45738</v>
      </c>
      <c r="AM214" s="3">
        <v>45745</v>
      </c>
      <c r="AN214" s="3">
        <v>45746</v>
      </c>
      <c r="AO214" s="3">
        <v>45746</v>
      </c>
      <c r="AP214" s="3">
        <v>45742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1233.4578666666669</v>
      </c>
    </row>
    <row r="215" spans="1:56" ht="28.5" customHeight="1" x14ac:dyDescent="0.45">
      <c r="A215" s="3">
        <v>45724</v>
      </c>
      <c r="B215" s="14" t="s">
        <v>138</v>
      </c>
      <c r="C215" s="9" t="s">
        <v>86</v>
      </c>
      <c r="D215" s="13" t="s">
        <v>538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234</v>
      </c>
      <c r="T215" s="12">
        <v>45747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443</v>
      </c>
      <c r="AG215" s="1" t="s">
        <v>123</v>
      </c>
      <c r="AH215" s="1" t="s">
        <v>74</v>
      </c>
      <c r="AI215" s="1">
        <v>2</v>
      </c>
      <c r="AJ215" s="3">
        <v>45747</v>
      </c>
      <c r="AK215" s="3">
        <v>0</v>
      </c>
      <c r="AL215" s="3">
        <v>45738</v>
      </c>
      <c r="AM215" s="3">
        <v>45745</v>
      </c>
      <c r="AN215" s="3">
        <v>45746</v>
      </c>
      <c r="AO215" s="3">
        <v>45746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45724</v>
      </c>
      <c r="B216" s="14" t="s">
        <v>138</v>
      </c>
      <c r="C216" s="9" t="s">
        <v>86</v>
      </c>
      <c r="D216" s="13" t="s">
        <v>270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234</v>
      </c>
      <c r="T216" s="12">
        <v>45747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443</v>
      </c>
      <c r="AG216" s="1" t="s">
        <v>123</v>
      </c>
      <c r="AH216" s="1" t="s">
        <v>74</v>
      </c>
      <c r="AI216" s="1">
        <v>2</v>
      </c>
      <c r="AJ216" s="3">
        <v>45747</v>
      </c>
      <c r="AK216" s="3">
        <v>0</v>
      </c>
      <c r="AL216" s="3">
        <v>45738</v>
      </c>
      <c r="AM216" s="3">
        <v>45745</v>
      </c>
      <c r="AN216" s="3">
        <v>45746</v>
      </c>
      <c r="AO216" s="3">
        <v>45746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1644.610488888889</v>
      </c>
    </row>
    <row r="217" spans="1:56" ht="28.5" customHeight="1" x14ac:dyDescent="0.45">
      <c r="A217" s="3">
        <v>45722</v>
      </c>
      <c r="B217" s="14" t="s">
        <v>539</v>
      </c>
      <c r="C217" s="9" t="s">
        <v>86</v>
      </c>
      <c r="D217" s="13" t="s">
        <v>326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234</v>
      </c>
      <c r="T217" s="12">
        <v>45747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443</v>
      </c>
      <c r="AG217" s="1" t="s">
        <v>123</v>
      </c>
      <c r="AH217" s="1" t="s">
        <v>74</v>
      </c>
      <c r="AI217" s="1">
        <v>2</v>
      </c>
      <c r="AJ217" s="3">
        <v>45747</v>
      </c>
      <c r="AK217" s="3">
        <v>0</v>
      </c>
      <c r="AL217" s="3">
        <v>45738</v>
      </c>
      <c r="AM217" s="3">
        <v>45745</v>
      </c>
      <c r="AN217" s="3">
        <v>45746</v>
      </c>
      <c r="AO217" s="3">
        <v>45746</v>
      </c>
      <c r="AP217" s="3">
        <v>45742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45724</v>
      </c>
      <c r="B218" s="14" t="s">
        <v>138</v>
      </c>
      <c r="C218" s="9" t="s">
        <v>86</v>
      </c>
      <c r="D218" s="13" t="s">
        <v>333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334</v>
      </c>
      <c r="T218" s="12">
        <v>45748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301</v>
      </c>
      <c r="AG218" s="1" t="s">
        <v>123</v>
      </c>
      <c r="AH218" s="1" t="s">
        <v>74</v>
      </c>
      <c r="AI218" s="1">
        <v>2</v>
      </c>
      <c r="AJ218" s="3">
        <v>45748</v>
      </c>
      <c r="AK218" s="3">
        <v>0</v>
      </c>
      <c r="AL218" s="3">
        <v>45739</v>
      </c>
      <c r="AM218" s="3">
        <v>45746</v>
      </c>
      <c r="AN218" s="3">
        <v>45747</v>
      </c>
      <c r="AO218" s="3">
        <v>45747</v>
      </c>
      <c r="AP218" s="3">
        <v>45743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1644.610488888889</v>
      </c>
    </row>
    <row r="219" spans="1:56" ht="28.5" customHeight="1" x14ac:dyDescent="0.45">
      <c r="A219" s="3">
        <v>45721</v>
      </c>
      <c r="B219" s="14" t="s">
        <v>529</v>
      </c>
      <c r="C219" s="9" t="s">
        <v>152</v>
      </c>
      <c r="D219" s="13" t="s">
        <v>296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112</v>
      </c>
      <c r="T219" s="12">
        <v>45748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74</v>
      </c>
      <c r="AI219" s="1">
        <v>2</v>
      </c>
      <c r="AJ219" s="3">
        <v>45748</v>
      </c>
      <c r="AK219" s="3">
        <v>0</v>
      </c>
      <c r="AL219" s="3">
        <v>45739</v>
      </c>
      <c r="AM219" s="3">
        <v>45746</v>
      </c>
      <c r="AN219" s="3">
        <v>45747</v>
      </c>
      <c r="AO219" s="3">
        <v>45747</v>
      </c>
      <c r="AP219" s="3">
        <v>45743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800.9466666666666</v>
      </c>
    </row>
    <row r="220" spans="1:56" ht="28.5" customHeight="1" x14ac:dyDescent="0.45">
      <c r="A220" s="3">
        <v>45721</v>
      </c>
      <c r="B220" s="14" t="s">
        <v>530</v>
      </c>
      <c r="C220" s="9" t="s">
        <v>152</v>
      </c>
      <c r="D220" s="13" t="s">
        <v>292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112</v>
      </c>
      <c r="T220" s="12">
        <v>45748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74</v>
      </c>
      <c r="AI220" s="1">
        <v>2</v>
      </c>
      <c r="AJ220" s="3">
        <v>45748</v>
      </c>
      <c r="AK220" s="3">
        <v>0</v>
      </c>
      <c r="AL220" s="3">
        <v>45739</v>
      </c>
      <c r="AM220" s="3">
        <v>45746</v>
      </c>
      <c r="AN220" s="3">
        <v>45747</v>
      </c>
      <c r="AO220" s="3">
        <v>45747</v>
      </c>
      <c r="AP220" s="3">
        <v>45743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1601.8933333333332</v>
      </c>
    </row>
    <row r="221" spans="1:56" ht="28.5" customHeight="1" x14ac:dyDescent="0.45">
      <c r="A221" s="3">
        <v>45721</v>
      </c>
      <c r="B221" s="14" t="s">
        <v>531</v>
      </c>
      <c r="C221" s="9" t="s">
        <v>152</v>
      </c>
      <c r="D221" s="13" t="s">
        <v>500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112</v>
      </c>
      <c r="T221" s="12">
        <v>45748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20955</v>
      </c>
      <c r="AB221" s="8">
        <v>0</v>
      </c>
      <c r="AC221" s="8">
        <v>20955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74</v>
      </c>
      <c r="AI221" s="1">
        <v>2</v>
      </c>
      <c r="AJ221" s="3">
        <v>45748</v>
      </c>
      <c r="AK221" s="3">
        <v>0</v>
      </c>
      <c r="AL221" s="3">
        <v>45739</v>
      </c>
      <c r="AM221" s="3">
        <v>45746</v>
      </c>
      <c r="AN221" s="3">
        <v>45747</v>
      </c>
      <c r="AO221" s="3">
        <v>45747</v>
      </c>
      <c r="AP221" s="3">
        <v>45743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1601.8933333333332</v>
      </c>
    </row>
    <row r="222" spans="1:56" ht="28.5" customHeight="1" x14ac:dyDescent="0.45">
      <c r="A222" s="3">
        <v>45724</v>
      </c>
      <c r="B222" s="14" t="s">
        <v>138</v>
      </c>
      <c r="C222" s="9" t="s">
        <v>86</v>
      </c>
      <c r="D222" s="13" t="s">
        <v>536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334</v>
      </c>
      <c r="T222" s="12">
        <v>45750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301</v>
      </c>
      <c r="AG222" s="1" t="s">
        <v>123</v>
      </c>
      <c r="AH222" s="1" t="s">
        <v>74</v>
      </c>
      <c r="AI222" s="1">
        <v>2</v>
      </c>
      <c r="AJ222" s="3">
        <v>45750</v>
      </c>
      <c r="AK222" s="3">
        <v>0</v>
      </c>
      <c r="AL222" s="3">
        <v>45741</v>
      </c>
      <c r="AM222" s="3">
        <v>45748</v>
      </c>
      <c r="AN222" s="3">
        <v>45749</v>
      </c>
      <c r="AO222" s="3">
        <v>45749</v>
      </c>
      <c r="AP222" s="3">
        <v>45745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822.3052444444445</v>
      </c>
    </row>
    <row r="223" spans="1:56" ht="28.5" customHeight="1" x14ac:dyDescent="0.45">
      <c r="A223" s="3">
        <v>45722</v>
      </c>
      <c r="B223" s="14" t="s">
        <v>540</v>
      </c>
      <c r="C223" s="9" t="s">
        <v>86</v>
      </c>
      <c r="D223" s="13" t="s">
        <v>326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234</v>
      </c>
      <c r="T223" s="12">
        <v>45750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82</v>
      </c>
      <c r="AA223" s="8">
        <v>43027.600000000006</v>
      </c>
      <c r="AB223" s="8">
        <v>0</v>
      </c>
      <c r="AC223" s="8">
        <v>43027.600000000006</v>
      </c>
      <c r="AD223" s="8">
        <v>0</v>
      </c>
      <c r="AE223" s="8">
        <v>0</v>
      </c>
      <c r="AF223" s="8" t="s">
        <v>443</v>
      </c>
      <c r="AG223" s="1" t="s">
        <v>123</v>
      </c>
      <c r="AH223" s="1" t="s">
        <v>74</v>
      </c>
      <c r="AI223" s="1">
        <v>2</v>
      </c>
      <c r="AJ223" s="3">
        <v>45750</v>
      </c>
      <c r="AK223" s="3">
        <v>0</v>
      </c>
      <c r="AL223" s="3">
        <v>45741</v>
      </c>
      <c r="AM223" s="3">
        <v>45748</v>
      </c>
      <c r="AN223" s="3">
        <v>45749</v>
      </c>
      <c r="AO223" s="3">
        <v>45749</v>
      </c>
      <c r="AP223" s="3">
        <v>45745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3289.220977777778</v>
      </c>
    </row>
    <row r="224" spans="1:56" ht="28.5" customHeight="1" x14ac:dyDescent="0.45">
      <c r="A224" s="3">
        <v>45723</v>
      </c>
      <c r="B224" s="14" t="s">
        <v>561</v>
      </c>
      <c r="C224" s="9" t="s">
        <v>86</v>
      </c>
      <c r="D224" s="13" t="s">
        <v>442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234</v>
      </c>
      <c r="T224" s="12">
        <v>45750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443</v>
      </c>
      <c r="AG224" s="1" t="s">
        <v>123</v>
      </c>
      <c r="AH224" s="1" t="s">
        <v>74</v>
      </c>
      <c r="AI224" s="1">
        <v>2</v>
      </c>
      <c r="AJ224" s="3">
        <v>45750</v>
      </c>
      <c r="AK224" s="3">
        <v>0</v>
      </c>
      <c r="AL224" s="3">
        <v>45741</v>
      </c>
      <c r="AM224" s="3">
        <v>45748</v>
      </c>
      <c r="AN224" s="3">
        <v>45749</v>
      </c>
      <c r="AO224" s="3">
        <v>45749</v>
      </c>
      <c r="AP224" s="3">
        <v>45745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3289.220977777778</v>
      </c>
    </row>
    <row r="225" spans="1:56" ht="28.5" customHeight="1" x14ac:dyDescent="0.45">
      <c r="A225" s="3">
        <v>45724</v>
      </c>
      <c r="B225" s="14" t="s">
        <v>138</v>
      </c>
      <c r="C225" s="9" t="s">
        <v>86</v>
      </c>
      <c r="D225" s="13" t="s">
        <v>472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234</v>
      </c>
      <c r="T225" s="12">
        <v>45751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443</v>
      </c>
      <c r="AG225" s="1" t="s">
        <v>123</v>
      </c>
      <c r="AH225" s="1" t="s">
        <v>74</v>
      </c>
      <c r="AI225" s="1">
        <v>2</v>
      </c>
      <c r="AJ225" s="3">
        <v>45751</v>
      </c>
      <c r="AK225" s="3">
        <v>0</v>
      </c>
      <c r="AL225" s="3">
        <v>45742</v>
      </c>
      <c r="AM225" s="3">
        <v>45749</v>
      </c>
      <c r="AN225" s="3">
        <v>45750</v>
      </c>
      <c r="AO225" s="3">
        <v>45750</v>
      </c>
      <c r="AP225" s="3">
        <v>45746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>
        <v>45724</v>
      </c>
      <c r="B226" s="14" t="s">
        <v>138</v>
      </c>
      <c r="C226" s="9" t="s">
        <v>86</v>
      </c>
      <c r="D226" s="13" t="s">
        <v>541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234</v>
      </c>
      <c r="T226" s="12">
        <v>45751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443</v>
      </c>
      <c r="AG226" s="1" t="s">
        <v>123</v>
      </c>
      <c r="AH226" s="1" t="s">
        <v>74</v>
      </c>
      <c r="AI226" s="1">
        <v>2</v>
      </c>
      <c r="AJ226" s="3">
        <v>45751</v>
      </c>
      <c r="AK226" s="3">
        <v>0</v>
      </c>
      <c r="AL226" s="3">
        <v>45742</v>
      </c>
      <c r="AM226" s="3">
        <v>45749</v>
      </c>
      <c r="AN226" s="3">
        <v>45750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411.15262222222225</v>
      </c>
    </row>
    <row r="227" spans="1:56" ht="28.5" customHeight="1" x14ac:dyDescent="0.45">
      <c r="A227" s="3">
        <v>45721</v>
      </c>
      <c r="B227" s="14" t="s">
        <v>529</v>
      </c>
      <c r="C227" s="9" t="s">
        <v>152</v>
      </c>
      <c r="D227" s="13" t="s">
        <v>296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45752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10477.5</v>
      </c>
      <c r="AB227" s="8">
        <v>0</v>
      </c>
      <c r="AC227" s="8">
        <v>10477.5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74</v>
      </c>
      <c r="AI227" s="1">
        <v>2</v>
      </c>
      <c r="AJ227" s="3">
        <v>45752</v>
      </c>
      <c r="AK227" s="3">
        <v>0</v>
      </c>
      <c r="AL227" s="3">
        <v>45743</v>
      </c>
      <c r="AM227" s="3">
        <v>45750</v>
      </c>
      <c r="AN227" s="3">
        <v>45751</v>
      </c>
      <c r="AO227" s="3">
        <v>45751</v>
      </c>
      <c r="AP227" s="3">
        <v>45747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800.9466666666666</v>
      </c>
    </row>
    <row r="228" spans="1:56" ht="28.5" customHeight="1" x14ac:dyDescent="0.45">
      <c r="A228" s="3">
        <v>45721</v>
      </c>
      <c r="B228" s="14" t="s">
        <v>530</v>
      </c>
      <c r="C228" s="9" t="s">
        <v>152</v>
      </c>
      <c r="D228" s="13" t="s">
        <v>292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112</v>
      </c>
      <c r="T228" s="12">
        <v>45752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82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74</v>
      </c>
      <c r="AI228" s="1">
        <v>2</v>
      </c>
      <c r="AJ228" s="3">
        <v>45752</v>
      </c>
      <c r="AK228" s="3">
        <v>0</v>
      </c>
      <c r="AL228" s="3">
        <v>45743</v>
      </c>
      <c r="AM228" s="3">
        <v>45750</v>
      </c>
      <c r="AN228" s="3">
        <v>45751</v>
      </c>
      <c r="AO228" s="3">
        <v>45751</v>
      </c>
      <c r="AP228" s="3">
        <v>45747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1601.8933333333332</v>
      </c>
    </row>
    <row r="229" spans="1:56" ht="28.5" customHeight="1" x14ac:dyDescent="0.45">
      <c r="A229" s="3">
        <v>45722</v>
      </c>
      <c r="B229" s="14" t="s">
        <v>542</v>
      </c>
      <c r="C229" s="9" t="s">
        <v>86</v>
      </c>
      <c r="D229" s="13" t="s">
        <v>521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234</v>
      </c>
      <c r="T229" s="12">
        <v>45754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443</v>
      </c>
      <c r="AG229" s="1" t="s">
        <v>123</v>
      </c>
      <c r="AH229" s="1" t="s">
        <v>74</v>
      </c>
      <c r="AI229" s="1">
        <v>2</v>
      </c>
      <c r="AJ229" s="3">
        <v>45754</v>
      </c>
      <c r="AK229" s="3">
        <v>0</v>
      </c>
      <c r="AL229" s="3">
        <v>45745</v>
      </c>
      <c r="AM229" s="3">
        <v>45752</v>
      </c>
      <c r="AN229" s="3">
        <v>45753</v>
      </c>
      <c r="AO229" s="3">
        <v>45753</v>
      </c>
      <c r="AP229" s="3">
        <v>45749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1644.610488888889</v>
      </c>
    </row>
    <row r="230" spans="1:56" ht="28.5" customHeight="1" x14ac:dyDescent="0.45">
      <c r="A230" s="3">
        <v>45724</v>
      </c>
      <c r="B230" s="14" t="s">
        <v>138</v>
      </c>
      <c r="C230" s="9" t="s">
        <v>86</v>
      </c>
      <c r="D230" s="13" t="s">
        <v>333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334</v>
      </c>
      <c r="T230" s="12">
        <v>45755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301</v>
      </c>
      <c r="AG230" s="1" t="s">
        <v>123</v>
      </c>
      <c r="AH230" s="1" t="s">
        <v>74</v>
      </c>
      <c r="AI230" s="1">
        <v>2</v>
      </c>
      <c r="AJ230" s="3">
        <v>45755</v>
      </c>
      <c r="AK230" s="3">
        <v>0</v>
      </c>
      <c r="AL230" s="3">
        <v>45746</v>
      </c>
      <c r="AM230" s="3">
        <v>45753</v>
      </c>
      <c r="AN230" s="3">
        <v>45754</v>
      </c>
      <c r="AO230" s="3">
        <v>45754</v>
      </c>
      <c r="AP230" s="3">
        <v>45750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45724</v>
      </c>
      <c r="B231" s="14" t="s">
        <v>138</v>
      </c>
      <c r="C231" s="9" t="s">
        <v>86</v>
      </c>
      <c r="D231" s="13" t="s">
        <v>411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334</v>
      </c>
      <c r="T231" s="12">
        <v>45756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301</v>
      </c>
      <c r="AG231" s="1" t="s">
        <v>123</v>
      </c>
      <c r="AH231" s="1" t="s">
        <v>74</v>
      </c>
      <c r="AI231" s="1">
        <v>2</v>
      </c>
      <c r="AJ231" s="3">
        <v>45756</v>
      </c>
      <c r="AK231" s="3">
        <v>0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45724</v>
      </c>
      <c r="B232" s="14" t="s">
        <v>138</v>
      </c>
      <c r="C232" s="9" t="s">
        <v>86</v>
      </c>
      <c r="D232" s="13" t="s">
        <v>536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234</v>
      </c>
      <c r="T232" s="12">
        <v>45757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443</v>
      </c>
      <c r="AG232" s="1" t="s">
        <v>123</v>
      </c>
      <c r="AH232" s="1" t="s">
        <v>74</v>
      </c>
      <c r="AI232" s="1">
        <v>2</v>
      </c>
      <c r="AJ232" s="3">
        <v>45757</v>
      </c>
      <c r="AK232" s="3">
        <v>0</v>
      </c>
      <c r="AL232" s="3">
        <v>45748</v>
      </c>
      <c r="AM232" s="3">
        <v>45755</v>
      </c>
      <c r="AN232" s="3">
        <v>45756</v>
      </c>
      <c r="AO232" s="3">
        <v>45756</v>
      </c>
      <c r="AP232" s="3">
        <v>45752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2466.9157333333337</v>
      </c>
    </row>
    <row r="233" spans="1:56" ht="28.5" customHeight="1" x14ac:dyDescent="0.45">
      <c r="A233" s="3">
        <v>45722</v>
      </c>
      <c r="B233" s="14" t="s">
        <v>543</v>
      </c>
      <c r="C233" s="9" t="s">
        <v>86</v>
      </c>
      <c r="D233" s="13" t="s">
        <v>326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234</v>
      </c>
      <c r="T233" s="12">
        <v>45757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82</v>
      </c>
      <c r="AA233" s="8">
        <v>32270.700000000004</v>
      </c>
      <c r="AB233" s="8">
        <v>0</v>
      </c>
      <c r="AC233" s="8">
        <v>32270.700000000004</v>
      </c>
      <c r="AD233" s="8">
        <v>0</v>
      </c>
      <c r="AE233" s="8">
        <v>0</v>
      </c>
      <c r="AF233" s="8" t="s">
        <v>443</v>
      </c>
      <c r="AG233" s="1" t="s">
        <v>123</v>
      </c>
      <c r="AH233" s="1" t="s">
        <v>74</v>
      </c>
      <c r="AI233" s="1">
        <v>2</v>
      </c>
      <c r="AJ233" s="3">
        <v>45757</v>
      </c>
      <c r="AK233" s="3">
        <v>0</v>
      </c>
      <c r="AL233" s="3">
        <v>45748</v>
      </c>
      <c r="AM233" s="3">
        <v>45755</v>
      </c>
      <c r="AN233" s="3">
        <v>45756</v>
      </c>
      <c r="AO233" s="3">
        <v>45756</v>
      </c>
      <c r="AP233" s="3">
        <v>45752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2466.9157333333337</v>
      </c>
    </row>
    <row r="234" spans="1:56" ht="28.5" customHeight="1" x14ac:dyDescent="0.45">
      <c r="A234" s="3">
        <v>45723</v>
      </c>
      <c r="B234" s="14" t="s">
        <v>562</v>
      </c>
      <c r="C234" s="9" t="s">
        <v>86</v>
      </c>
      <c r="D234" s="13" t="s">
        <v>442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234</v>
      </c>
      <c r="T234" s="12">
        <v>45757</v>
      </c>
      <c r="U234" s="11">
        <v>40000</v>
      </c>
      <c r="V234" s="10">
        <v>0</v>
      </c>
      <c r="W234" s="10">
        <v>40000</v>
      </c>
      <c r="X234" s="10">
        <v>0</v>
      </c>
      <c r="Y234" s="10">
        <v>42000</v>
      </c>
      <c r="Z234" s="9" t="s">
        <v>82</v>
      </c>
      <c r="AA234" s="8">
        <v>43027.600000000006</v>
      </c>
      <c r="AB234" s="8">
        <v>0</v>
      </c>
      <c r="AC234" s="8">
        <v>43027.600000000006</v>
      </c>
      <c r="AD234" s="8">
        <v>0</v>
      </c>
      <c r="AE234" s="8">
        <v>0</v>
      </c>
      <c r="AF234" s="8" t="s">
        <v>443</v>
      </c>
      <c r="AG234" s="1" t="s">
        <v>123</v>
      </c>
      <c r="AH234" s="1" t="s">
        <v>74</v>
      </c>
      <c r="AI234" s="1">
        <v>2</v>
      </c>
      <c r="AJ234" s="3">
        <v>45757</v>
      </c>
      <c r="AK234" s="3">
        <v>0</v>
      </c>
      <c r="AL234" s="3">
        <v>45748</v>
      </c>
      <c r="AM234" s="3">
        <v>45755</v>
      </c>
      <c r="AN234" s="3">
        <v>45756</v>
      </c>
      <c r="AO234" s="3">
        <v>45756</v>
      </c>
      <c r="AP234" s="3">
        <v>45752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3289.220977777778</v>
      </c>
    </row>
    <row r="235" spans="1:56" ht="28.5" customHeight="1" x14ac:dyDescent="0.45">
      <c r="A235" s="3">
        <v>45724</v>
      </c>
      <c r="B235" s="14" t="s">
        <v>138</v>
      </c>
      <c r="C235" s="9" t="s">
        <v>86</v>
      </c>
      <c r="D235" s="13" t="s">
        <v>333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334</v>
      </c>
      <c r="T235" s="12">
        <v>45765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301</v>
      </c>
      <c r="AG235" s="1" t="s">
        <v>61</v>
      </c>
      <c r="AH235" s="1" t="s">
        <v>74</v>
      </c>
      <c r="AI235" s="1">
        <v>2</v>
      </c>
      <c r="AJ235" s="3">
        <v>45765</v>
      </c>
      <c r="AK235" s="3">
        <v>0</v>
      </c>
      <c r="AL235" s="3">
        <v>45756</v>
      </c>
      <c r="AM235" s="3">
        <v>45763</v>
      </c>
      <c r="AN235" s="3">
        <v>45764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1644.610488888889</v>
      </c>
    </row>
    <row r="236" spans="1:56" ht="28.5" customHeight="1" x14ac:dyDescent="0.45">
      <c r="A236" s="3">
        <v>45724</v>
      </c>
      <c r="B236" s="14" t="s">
        <v>138</v>
      </c>
      <c r="C236" s="9" t="s">
        <v>86</v>
      </c>
      <c r="D236" s="13" t="s">
        <v>333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334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301</v>
      </c>
      <c r="AG236" s="1" t="s">
        <v>61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>
        <v>45724</v>
      </c>
      <c r="B237" s="14" t="s">
        <v>138</v>
      </c>
      <c r="C237" s="9" t="s">
        <v>86</v>
      </c>
      <c r="D237" s="13" t="s">
        <v>536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334</v>
      </c>
      <c r="T237" s="12">
        <v>45771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301</v>
      </c>
      <c r="AG237" s="1" t="s">
        <v>122</v>
      </c>
      <c r="AH237" s="1" t="s">
        <v>74</v>
      </c>
      <c r="AI237" s="1">
        <v>2</v>
      </c>
      <c r="AJ237" s="3">
        <v>45771</v>
      </c>
      <c r="AK237" s="3">
        <v>0</v>
      </c>
      <c r="AL237" s="3">
        <v>45762</v>
      </c>
      <c r="AM237" s="3">
        <v>45769</v>
      </c>
      <c r="AN237" s="3">
        <v>45770</v>
      </c>
      <c r="AO237" s="3">
        <v>45770</v>
      </c>
      <c r="AP237" s="3">
        <v>45766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822.3052444444445</v>
      </c>
    </row>
    <row r="238" spans="1:56" ht="28.5" customHeight="1" x14ac:dyDescent="0.45">
      <c r="A238" s="3" t="s">
        <v>146</v>
      </c>
      <c r="B238" s="14" t="s">
        <v>146</v>
      </c>
      <c r="C238" s="9" t="s">
        <v>86</v>
      </c>
      <c r="D238" s="13" t="s">
        <v>61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234</v>
      </c>
      <c r="T238" s="12">
        <v>45777</v>
      </c>
      <c r="U238" s="11">
        <v>100000</v>
      </c>
      <c r="V238" s="10">
        <v>0</v>
      </c>
      <c r="W238" s="10">
        <v>100000</v>
      </c>
      <c r="X238" s="10">
        <v>0</v>
      </c>
      <c r="Y238" s="10">
        <v>105000</v>
      </c>
      <c r="Z238" s="9" t="s">
        <v>82</v>
      </c>
      <c r="AA238" s="8">
        <v>107569.00000000001</v>
      </c>
      <c r="AB238" s="8">
        <v>0</v>
      </c>
      <c r="AC238" s="8">
        <v>107569.00000000001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8223.0524444444454</v>
      </c>
    </row>
    <row r="239" spans="1:56" ht="28.5" customHeight="1" x14ac:dyDescent="0.45">
      <c r="A239" s="3" t="s">
        <v>146</v>
      </c>
      <c r="B239" s="14" t="s">
        <v>146</v>
      </c>
      <c r="C239" s="9" t="s">
        <v>152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112</v>
      </c>
      <c r="T239" s="12">
        <v>45777</v>
      </c>
      <c r="U239" s="11">
        <v>160000</v>
      </c>
      <c r="V239" s="10">
        <v>0</v>
      </c>
      <c r="W239" s="10">
        <v>160000</v>
      </c>
      <c r="X239" s="10">
        <v>0</v>
      </c>
      <c r="Y239" s="10">
        <v>168000</v>
      </c>
      <c r="Z239" s="9" t="s">
        <v>82</v>
      </c>
      <c r="AA239" s="8">
        <v>167640</v>
      </c>
      <c r="AB239" s="8">
        <v>0</v>
      </c>
      <c r="AC239" s="8">
        <v>167640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74</v>
      </c>
      <c r="AI239" s="1">
        <v>2</v>
      </c>
      <c r="AJ239" s="3">
        <v>45777</v>
      </c>
      <c r="AK239" s="3">
        <v>0</v>
      </c>
      <c r="AL239" s="3">
        <v>45768</v>
      </c>
      <c r="AM239" s="3">
        <v>45775</v>
      </c>
      <c r="AN239" s="3">
        <v>45776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12815.146666666666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1170310.1720750001</v>
      </c>
      <c r="AB240" s="8">
        <v>11448.030825000002</v>
      </c>
      <c r="AC240" s="8">
        <v>1158862.1412500001</v>
      </c>
      <c r="AD240" s="8">
        <v>0</v>
      </c>
      <c r="AE240" s="8">
        <v>0</v>
      </c>
      <c r="AF240" s="8" t="s">
        <v>58</v>
      </c>
      <c r="AG240" s="1" t="s">
        <v>122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275</v>
      </c>
      <c r="D241" s="13" t="s">
        <v>277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45746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140</v>
      </c>
      <c r="AA241" s="8">
        <v>9918.7000000000007</v>
      </c>
      <c r="AB241" s="8">
        <v>9918.7000000000007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72</v>
      </c>
      <c r="AI241" s="1">
        <v>3</v>
      </c>
      <c r="AJ241" s="3">
        <v>45746</v>
      </c>
      <c r="AK241" s="3">
        <v>0</v>
      </c>
      <c r="AL241" s="3">
        <v>45736</v>
      </c>
      <c r="AM241" s="3">
        <v>45743</v>
      </c>
      <c r="AN241" s="3">
        <v>45744</v>
      </c>
      <c r="AO241" s="3">
        <v>45744</v>
      </c>
      <c r="AP241" s="3">
        <v>45741</v>
      </c>
      <c r="AQ241" s="3">
        <v>45745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196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111.26584198399999</v>
      </c>
      <c r="Q242" s="10">
        <v>0</v>
      </c>
      <c r="R242" s="10">
        <v>111.26584198399999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125</v>
      </c>
      <c r="AH242" s="1" t="s">
        <v>77</v>
      </c>
      <c r="AI242" s="1">
        <v>3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45743</v>
      </c>
      <c r="AP242" s="3">
        <v>45741</v>
      </c>
      <c r="AQ242" s="3">
        <v>45744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196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45746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5518.15</v>
      </c>
      <c r="AC243" s="8">
        <v>0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45746</v>
      </c>
      <c r="AK243" s="3">
        <v>0</v>
      </c>
      <c r="AL243" s="3">
        <v>0</v>
      </c>
      <c r="AM243" s="3">
        <v>0</v>
      </c>
      <c r="AN243" s="3">
        <v>0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 t="s">
        <v>568</v>
      </c>
      <c r="AZ243" s="2">
        <v>0</v>
      </c>
      <c r="BA243" s="2">
        <v>0</v>
      </c>
      <c r="BB243" s="2">
        <v>0</v>
      </c>
      <c r="BC243" s="1" t="s">
        <v>105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196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445.06336793599996</v>
      </c>
      <c r="Q244" s="10">
        <v>0</v>
      </c>
      <c r="R244" s="10">
        <v>445.06336793599996</v>
      </c>
      <c r="S244" s="9" t="s">
        <v>71</v>
      </c>
      <c r="T244" s="12">
        <v>45777</v>
      </c>
      <c r="U244" s="11">
        <v>20000</v>
      </c>
      <c r="V244" s="10">
        <v>0</v>
      </c>
      <c r="W244" s="10">
        <v>20000</v>
      </c>
      <c r="X244" s="10">
        <v>0</v>
      </c>
      <c r="Y244" s="10">
        <v>0</v>
      </c>
      <c r="Z244" s="9" t="s">
        <v>140</v>
      </c>
      <c r="AA244" s="8">
        <v>22072.6</v>
      </c>
      <c r="AB244" s="8">
        <v>0</v>
      </c>
      <c r="AC244" s="8">
        <v>22072.6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3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45774</v>
      </c>
      <c r="AP244" s="3">
        <v>45772</v>
      </c>
      <c r="AQ244" s="3">
        <v>45775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1506.4549499999996</v>
      </c>
    </row>
    <row r="245" spans="1:56" ht="28.5" customHeight="1" x14ac:dyDescent="0.45">
      <c r="A245" s="3" t="s">
        <v>146</v>
      </c>
      <c r="B245" s="14" t="s">
        <v>146</v>
      </c>
      <c r="C245" s="9" t="s">
        <v>196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45777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140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77</v>
      </c>
      <c r="AI245" s="1">
        <v>2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376.6137374999999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67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140</v>
      </c>
      <c r="AA246" s="8">
        <v>48545.75</v>
      </c>
      <c r="AB246" s="8">
        <v>20955</v>
      </c>
      <c r="AC246" s="8">
        <v>27590.75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45714</v>
      </c>
      <c r="B247" s="14" t="s">
        <v>473</v>
      </c>
      <c r="C247" s="9" t="s">
        <v>115</v>
      </c>
      <c r="D247" s="13" t="s">
        <v>298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45730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124</v>
      </c>
      <c r="AH247" s="1" t="s">
        <v>68</v>
      </c>
      <c r="AI247" s="1">
        <v>4</v>
      </c>
      <c r="AJ247" s="3">
        <v>45730</v>
      </c>
      <c r="AK247" s="3">
        <v>45726</v>
      </c>
      <c r="AL247" s="3">
        <v>45720</v>
      </c>
      <c r="AM247" s="3">
        <v>45727</v>
      </c>
      <c r="AN247" s="3">
        <v>45728</v>
      </c>
      <c r="AO247" s="3">
        <v>45728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45726</v>
      </c>
      <c r="B248" s="14" t="s">
        <v>563</v>
      </c>
      <c r="C248" s="9" t="s">
        <v>115</v>
      </c>
      <c r="D248" s="13" t="s">
        <v>544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45730</v>
      </c>
      <c r="U248" s="11">
        <v>20000</v>
      </c>
      <c r="V248" s="10">
        <v>20000</v>
      </c>
      <c r="W248" s="10">
        <v>0</v>
      </c>
      <c r="X248" s="10">
        <v>31813</v>
      </c>
      <c r="Y248" s="10">
        <v>0</v>
      </c>
      <c r="Z248" s="9" t="s">
        <v>128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45730</v>
      </c>
      <c r="AK248" s="3">
        <v>45726</v>
      </c>
      <c r="AL248" s="3">
        <v>45720</v>
      </c>
      <c r="AM248" s="3">
        <v>45727</v>
      </c>
      <c r="AN248" s="3">
        <v>45728</v>
      </c>
      <c r="AO248" s="3">
        <v>45728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45719</v>
      </c>
      <c r="B249" s="14" t="s">
        <v>501</v>
      </c>
      <c r="C249" s="9" t="s">
        <v>115</v>
      </c>
      <c r="D249" s="13" t="s">
        <v>490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45734</v>
      </c>
      <c r="U249" s="11">
        <v>5000</v>
      </c>
      <c r="V249" s="10">
        <v>4750</v>
      </c>
      <c r="W249" s="10">
        <v>250</v>
      </c>
      <c r="X249" s="10">
        <v>5860</v>
      </c>
      <c r="Y249" s="10">
        <v>0</v>
      </c>
      <c r="Z249" s="9" t="s">
        <v>128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45734</v>
      </c>
      <c r="AK249" s="3">
        <v>45730</v>
      </c>
      <c r="AL249" s="3">
        <v>45724</v>
      </c>
      <c r="AM249" s="3">
        <v>45731</v>
      </c>
      <c r="AN249" s="3">
        <v>45732</v>
      </c>
      <c r="AO249" s="3">
        <v>45732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45719</v>
      </c>
      <c r="B250" s="14" t="s">
        <v>501</v>
      </c>
      <c r="C250" s="9" t="s">
        <v>115</v>
      </c>
      <c r="D250" s="13" t="s">
        <v>263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45734</v>
      </c>
      <c r="U250" s="11">
        <v>5000</v>
      </c>
      <c r="V250" s="10">
        <v>0</v>
      </c>
      <c r="W250" s="10">
        <v>5000</v>
      </c>
      <c r="X250" s="10">
        <v>5500</v>
      </c>
      <c r="Y250" s="10">
        <v>0</v>
      </c>
      <c r="Z250" s="9" t="s">
        <v>128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45734</v>
      </c>
      <c r="AK250" s="3">
        <v>45730</v>
      </c>
      <c r="AL250" s="3">
        <v>45724</v>
      </c>
      <c r="AM250" s="3">
        <v>45731</v>
      </c>
      <c r="AN250" s="3">
        <v>45732</v>
      </c>
      <c r="AO250" s="3">
        <v>45732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45631</v>
      </c>
      <c r="B251" s="14" t="s">
        <v>272</v>
      </c>
      <c r="C251" s="9" t="s">
        <v>113</v>
      </c>
      <c r="D251" s="13" t="s">
        <v>160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45740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128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45740</v>
      </c>
      <c r="AK251" s="3">
        <v>45736</v>
      </c>
      <c r="AL251" s="3">
        <v>45730</v>
      </c>
      <c r="AM251" s="3">
        <v>45737</v>
      </c>
      <c r="AN251" s="3">
        <v>45738</v>
      </c>
      <c r="AO251" s="3">
        <v>45738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336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45628</v>
      </c>
      <c r="B252" s="14" t="s">
        <v>265</v>
      </c>
      <c r="C252" s="9" t="s">
        <v>113</v>
      </c>
      <c r="D252" s="13" t="s">
        <v>160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45740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128</v>
      </c>
      <c r="AA252" s="8">
        <v>15318.901290000002</v>
      </c>
      <c r="AB252" s="8">
        <v>15318.901290000002</v>
      </c>
      <c r="AC252" s="8">
        <v>0</v>
      </c>
      <c r="AD252" s="8">
        <v>15318.901290000002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45740</v>
      </c>
      <c r="AK252" s="3">
        <v>45736</v>
      </c>
      <c r="AL252" s="3">
        <v>45730</v>
      </c>
      <c r="AM252" s="3">
        <v>45737</v>
      </c>
      <c r="AN252" s="3">
        <v>45738</v>
      </c>
      <c r="AO252" s="3">
        <v>45738</v>
      </c>
      <c r="AP252" s="3">
        <v>45735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335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45631</v>
      </c>
      <c r="B253" s="14" t="s">
        <v>273</v>
      </c>
      <c r="C253" s="9" t="s">
        <v>113</v>
      </c>
      <c r="D253" s="13" t="s">
        <v>160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45740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128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45740</v>
      </c>
      <c r="AK253" s="3">
        <v>45736</v>
      </c>
      <c r="AL253" s="3">
        <v>45730</v>
      </c>
      <c r="AM253" s="3">
        <v>45737</v>
      </c>
      <c r="AN253" s="3">
        <v>45738</v>
      </c>
      <c r="AO253" s="3">
        <v>45738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337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160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45777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128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123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1547.1290706666666</v>
      </c>
    </row>
    <row r="255" spans="1:56" ht="28.5" customHeight="1" x14ac:dyDescent="0.45">
      <c r="A255" s="3">
        <v>45727</v>
      </c>
      <c r="B255" s="14" t="s">
        <v>138</v>
      </c>
      <c r="C255" s="9" t="s">
        <v>115</v>
      </c>
      <c r="D255" s="13" t="s">
        <v>564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45741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128</v>
      </c>
      <c r="AA255" s="8">
        <v>21513.800000000003</v>
      </c>
      <c r="AB255" s="8">
        <v>21513.800000000003</v>
      </c>
      <c r="AC255" s="8">
        <v>0</v>
      </c>
      <c r="AD255" s="8">
        <v>21513.800000000003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45741</v>
      </c>
      <c r="AK255" s="3">
        <v>45737</v>
      </c>
      <c r="AL255" s="3">
        <v>45731</v>
      </c>
      <c r="AM255" s="3">
        <v>45738</v>
      </c>
      <c r="AN255" s="3">
        <v>45739</v>
      </c>
      <c r="AO255" s="3">
        <v>45739</v>
      </c>
      <c r="AP255" s="3">
        <v>45736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45727</v>
      </c>
      <c r="B256" s="14" t="s">
        <v>138</v>
      </c>
      <c r="C256" s="9" t="s">
        <v>115</v>
      </c>
      <c r="D256" s="13" t="s">
        <v>264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45741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128</v>
      </c>
      <c r="AA256" s="8">
        <v>32270.700000000004</v>
      </c>
      <c r="AB256" s="8">
        <v>32270.700000000004</v>
      </c>
      <c r="AC256" s="8">
        <v>0</v>
      </c>
      <c r="AD256" s="8">
        <v>32270.700000000004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45741</v>
      </c>
      <c r="AK256" s="3">
        <v>45737</v>
      </c>
      <c r="AL256" s="3">
        <v>45731</v>
      </c>
      <c r="AM256" s="3">
        <v>45738</v>
      </c>
      <c r="AN256" s="3">
        <v>45739</v>
      </c>
      <c r="AO256" s="3">
        <v>45739</v>
      </c>
      <c r="AP256" s="3">
        <v>45736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45727</v>
      </c>
      <c r="B257" s="14" t="s">
        <v>138</v>
      </c>
      <c r="C257" s="9" t="s">
        <v>115</v>
      </c>
      <c r="D257" s="13" t="s">
        <v>299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45741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45741</v>
      </c>
      <c r="AK257" s="3">
        <v>45737</v>
      </c>
      <c r="AL257" s="3">
        <v>45731</v>
      </c>
      <c r="AM257" s="3">
        <v>45738</v>
      </c>
      <c r="AN257" s="3">
        <v>45739</v>
      </c>
      <c r="AO257" s="3">
        <v>45739</v>
      </c>
      <c r="AP257" s="3">
        <v>45736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45727</v>
      </c>
      <c r="B258" s="14" t="s">
        <v>138</v>
      </c>
      <c r="C258" s="9" t="s">
        <v>115</v>
      </c>
      <c r="D258" s="13" t="s">
        <v>565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45741</v>
      </c>
      <c r="U258" s="11">
        <v>15000</v>
      </c>
      <c r="V258" s="10">
        <v>0</v>
      </c>
      <c r="W258" s="10">
        <v>15000</v>
      </c>
      <c r="X258" s="10">
        <v>0</v>
      </c>
      <c r="Y258" s="10">
        <v>15750</v>
      </c>
      <c r="Z258" s="9" t="s">
        <v>128</v>
      </c>
      <c r="AA258" s="8">
        <v>16135.350000000002</v>
      </c>
      <c r="AB258" s="8">
        <v>16135.350000000002</v>
      </c>
      <c r="AC258" s="8">
        <v>0</v>
      </c>
      <c r="AD258" s="8">
        <v>16135.350000000002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45741</v>
      </c>
      <c r="AK258" s="3">
        <v>45737</v>
      </c>
      <c r="AL258" s="3">
        <v>45731</v>
      </c>
      <c r="AM258" s="3">
        <v>45738</v>
      </c>
      <c r="AN258" s="3">
        <v>45739</v>
      </c>
      <c r="AO258" s="3">
        <v>45739</v>
      </c>
      <c r="AP258" s="3">
        <v>45736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115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45777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128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208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651.31224575999988</v>
      </c>
      <c r="Q260" s="10">
        <v>0</v>
      </c>
      <c r="R260" s="10">
        <v>651.31224575999988</v>
      </c>
      <c r="S260" s="9" t="s">
        <v>114</v>
      </c>
      <c r="T260" s="12">
        <v>45746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128</v>
      </c>
      <c r="AA260" s="8">
        <v>32270.700000000004</v>
      </c>
      <c r="AB260" s="8">
        <v>32270.700000000004</v>
      </c>
      <c r="AC260" s="8">
        <v>0</v>
      </c>
      <c r="AD260" s="8">
        <v>32270.700000000004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45746</v>
      </c>
      <c r="AK260" s="3">
        <v>45742</v>
      </c>
      <c r="AL260" s="3">
        <v>45736</v>
      </c>
      <c r="AM260" s="3">
        <v>45743</v>
      </c>
      <c r="AN260" s="3">
        <v>45744</v>
      </c>
      <c r="AO260" s="3">
        <v>45744</v>
      </c>
      <c r="AP260" s="3">
        <v>45741</v>
      </c>
      <c r="AQ260" s="3">
        <v>45745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208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651.31224575999988</v>
      </c>
      <c r="Q261" s="10">
        <v>0</v>
      </c>
      <c r="R261" s="10">
        <v>651.31224575999988</v>
      </c>
      <c r="S261" s="9" t="s">
        <v>114</v>
      </c>
      <c r="T261" s="12">
        <v>45777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128</v>
      </c>
      <c r="AA261" s="8">
        <v>32270.700000000004</v>
      </c>
      <c r="AB261" s="8">
        <v>32270.700000000004</v>
      </c>
      <c r="AC261" s="8">
        <v>0</v>
      </c>
      <c r="AD261" s="8">
        <v>32270.700000000004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>
        <v>45777</v>
      </c>
      <c r="AK261" s="3">
        <v>45773</v>
      </c>
      <c r="AL261" s="3">
        <v>45767</v>
      </c>
      <c r="AM261" s="3">
        <v>45774</v>
      </c>
      <c r="AN261" s="3">
        <v>45775</v>
      </c>
      <c r="AO261" s="3">
        <v>45775</v>
      </c>
      <c r="AP261" s="3">
        <v>45772</v>
      </c>
      <c r="AQ261" s="3">
        <v>45776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355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114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406</v>
      </c>
      <c r="C263" s="9" t="s">
        <v>111</v>
      </c>
      <c r="D263" s="13" t="s">
        <v>193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45746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45693</v>
      </c>
      <c r="B264" s="14" t="s">
        <v>405</v>
      </c>
      <c r="C264" s="9" t="s">
        <v>111</v>
      </c>
      <c r="D264" s="13" t="s">
        <v>402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3000</v>
      </c>
      <c r="X264" s="10">
        <v>0</v>
      </c>
      <c r="Y264" s="10">
        <v>3150</v>
      </c>
      <c r="Z264" s="9" t="s">
        <v>128</v>
      </c>
      <c r="AA264" s="8">
        <v>3310.89</v>
      </c>
      <c r="AB264" s="8">
        <v>3310.89</v>
      </c>
      <c r="AC264" s="8">
        <v>0</v>
      </c>
      <c r="AD264" s="8">
        <v>3310.89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111</v>
      </c>
      <c r="D265" s="13" t="s">
        <v>61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227.95928601599996</v>
      </c>
      <c r="Q265" s="10">
        <v>0</v>
      </c>
      <c r="R265" s="10">
        <v>227.95928601599996</v>
      </c>
      <c r="S265" s="9" t="s">
        <v>67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11595.1</v>
      </c>
      <c r="AB265" s="8">
        <v>11595.1</v>
      </c>
      <c r="AC265" s="8">
        <v>0</v>
      </c>
      <c r="AD265" s="8">
        <v>11595.1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45776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45693</v>
      </c>
      <c r="B266" s="14" t="s">
        <v>406</v>
      </c>
      <c r="C266" s="9" t="s">
        <v>111</v>
      </c>
      <c r="D266" s="13" t="s">
        <v>193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113.97964300799998</v>
      </c>
      <c r="Q266" s="10">
        <v>0</v>
      </c>
      <c r="R266" s="10">
        <v>113.97964300799998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128</v>
      </c>
      <c r="AA266" s="8">
        <v>5797.55</v>
      </c>
      <c r="AB266" s="8">
        <v>5797.55</v>
      </c>
      <c r="AC266" s="8">
        <v>0</v>
      </c>
      <c r="AD266" s="8">
        <v>5797.55</v>
      </c>
      <c r="AE266" s="8">
        <v>0</v>
      </c>
      <c r="AF266" s="8">
        <v>0</v>
      </c>
      <c r="AG266" s="1" t="s">
        <v>125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45667</v>
      </c>
      <c r="B267" s="14" t="s">
        <v>347</v>
      </c>
      <c r="C267" s="9" t="s">
        <v>111</v>
      </c>
      <c r="D267" s="13" t="s">
        <v>341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86.841632767999982</v>
      </c>
      <c r="Q267" s="10">
        <v>0</v>
      </c>
      <c r="R267" s="10">
        <v>86.841632767999982</v>
      </c>
      <c r="S267" s="9" t="s">
        <v>67</v>
      </c>
      <c r="T267" s="12" t="s">
        <v>63</v>
      </c>
      <c r="U267" s="11">
        <v>4000</v>
      </c>
      <c r="V267" s="10">
        <v>0</v>
      </c>
      <c r="W267" s="10">
        <v>4000</v>
      </c>
      <c r="X267" s="10">
        <v>0</v>
      </c>
      <c r="Y267" s="10">
        <v>4200</v>
      </c>
      <c r="Z267" s="9" t="s">
        <v>128</v>
      </c>
      <c r="AA267" s="8">
        <v>4414.5199999999995</v>
      </c>
      <c r="AB267" s="8">
        <v>4414.5199999999995</v>
      </c>
      <c r="AC267" s="8">
        <v>0</v>
      </c>
      <c r="AD267" s="8">
        <v>4414.5199999999995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160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128</v>
      </c>
      <c r="AA268" s="8">
        <v>10756.900000000001</v>
      </c>
      <c r="AB268" s="8">
        <v>10756.900000000001</v>
      </c>
      <c r="AC268" s="8">
        <v>0</v>
      </c>
      <c r="AD268" s="8">
        <v>10756.900000000001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 t="s">
        <v>146</v>
      </c>
      <c r="B269" s="14" t="s">
        <v>146</v>
      </c>
      <c r="C269" s="9" t="s">
        <v>115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30000</v>
      </c>
      <c r="V269" s="10">
        <v>0</v>
      </c>
      <c r="W269" s="10">
        <v>30000</v>
      </c>
      <c r="X269" s="10">
        <v>0</v>
      </c>
      <c r="Y269" s="10">
        <v>0</v>
      </c>
      <c r="Z269" s="9" t="s">
        <v>128</v>
      </c>
      <c r="AA269" s="8">
        <v>32270.700000000004</v>
      </c>
      <c r="AB269" s="8">
        <v>32270.700000000004</v>
      </c>
      <c r="AC269" s="8">
        <v>0</v>
      </c>
      <c r="AD269" s="8">
        <v>32270.700000000004</v>
      </c>
      <c r="AE269" s="8">
        <v>0</v>
      </c>
      <c r="AF269" s="8">
        <v>0</v>
      </c>
      <c r="AG269" s="1" t="s">
        <v>122</v>
      </c>
      <c r="AH269" s="1" t="s">
        <v>164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159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129</v>
      </c>
      <c r="BD269" s="56">
        <v>0</v>
      </c>
    </row>
    <row r="270" spans="1:56" ht="28.5" customHeight="1" x14ac:dyDescent="0.45">
      <c r="A270" s="3">
        <v>45548</v>
      </c>
      <c r="B270" s="14" t="s">
        <v>217</v>
      </c>
      <c r="C270" s="9" t="s">
        <v>111</v>
      </c>
      <c r="D270" s="13" t="s">
        <v>211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128</v>
      </c>
      <c r="AA270" s="8">
        <v>11036.3</v>
      </c>
      <c r="AB270" s="8">
        <v>11036.3</v>
      </c>
      <c r="AC270" s="8">
        <v>0</v>
      </c>
      <c r="AD270" s="8">
        <v>11036.3</v>
      </c>
      <c r="AE270" s="8">
        <v>0</v>
      </c>
      <c r="AF270" s="8">
        <v>0</v>
      </c>
      <c r="AG270" s="1" t="s">
        <v>126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129</v>
      </c>
      <c r="BD270" s="56">
        <v>0</v>
      </c>
    </row>
    <row r="271" spans="1:56" ht="28.5" customHeight="1" x14ac:dyDescent="0.45">
      <c r="A271" s="3">
        <v>45066</v>
      </c>
      <c r="B271" s="14" t="s">
        <v>136</v>
      </c>
      <c r="C271" s="9" t="s">
        <v>80</v>
      </c>
      <c r="D271" s="13" t="s">
        <v>135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128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123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129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128</v>
      </c>
      <c r="AA272" s="8">
        <v>355376.64129000006</v>
      </c>
      <c r="AB272" s="8">
        <v>333862.84129000013</v>
      </c>
      <c r="AC272" s="8">
        <v>21513.800000000003</v>
      </c>
      <c r="AD272" s="8">
        <v>333862.84129000013</v>
      </c>
      <c r="AE272" s="8">
        <v>21513.800000000003</v>
      </c>
      <c r="AF272" s="8" t="s">
        <v>58</v>
      </c>
      <c r="AG272" s="1" t="s">
        <v>122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130</v>
      </c>
      <c r="BD272" s="56">
        <v>0</v>
      </c>
    </row>
    <row r="273" spans="1:56" ht="28.5" customHeight="1" x14ac:dyDescent="0.45">
      <c r="A273" s="3">
        <v>45720</v>
      </c>
      <c r="B273" s="14" t="s">
        <v>516</v>
      </c>
      <c r="C273" s="9" t="s">
        <v>502</v>
      </c>
      <c r="D273" s="13" t="s">
        <v>503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78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377</v>
      </c>
      <c r="T273" s="12">
        <v>45746</v>
      </c>
      <c r="U273" s="11">
        <v>300000</v>
      </c>
      <c r="V273" s="10">
        <v>36302</v>
      </c>
      <c r="W273" s="10">
        <v>263698</v>
      </c>
      <c r="X273" s="10">
        <v>32595</v>
      </c>
      <c r="Y273" s="10">
        <v>276882.90000000002</v>
      </c>
      <c r="Z273" s="9" t="s">
        <v>419</v>
      </c>
      <c r="AA273" s="8">
        <v>261554.13525999998</v>
      </c>
      <c r="AB273" s="8">
        <v>89043</v>
      </c>
      <c r="AC273" s="8">
        <v>172511.13525999998</v>
      </c>
      <c r="AD273" s="8">
        <v>35736</v>
      </c>
      <c r="AE273" s="8">
        <v>225818.13525999998</v>
      </c>
      <c r="AF273" s="8">
        <v>0</v>
      </c>
      <c r="AG273" s="1" t="s">
        <v>122</v>
      </c>
      <c r="AH273" s="1" t="s">
        <v>68</v>
      </c>
      <c r="AI273" s="1">
        <v>4</v>
      </c>
      <c r="AJ273" s="3">
        <v>45746</v>
      </c>
      <c r="AK273" s="3">
        <v>45742</v>
      </c>
      <c r="AL273" s="3">
        <v>45736</v>
      </c>
      <c r="AM273" s="3">
        <v>45743</v>
      </c>
      <c r="AN273" s="3">
        <v>45744</v>
      </c>
      <c r="AO273" s="3">
        <v>45744</v>
      </c>
      <c r="AP273" s="3">
        <v>45741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422</v>
      </c>
      <c r="BD273" s="56">
        <v>18432.239765413466</v>
      </c>
    </row>
    <row r="274" spans="1:56" ht="28.5" customHeight="1" x14ac:dyDescent="0.45">
      <c r="A274" s="3">
        <v>45720</v>
      </c>
      <c r="B274" s="14" t="s">
        <v>516</v>
      </c>
      <c r="C274" s="9" t="s">
        <v>502</v>
      </c>
      <c r="D274" s="13" t="s">
        <v>503</v>
      </c>
      <c r="E274" s="9">
        <v>22</v>
      </c>
      <c r="F274" s="9">
        <v>34</v>
      </c>
      <c r="G274" s="9" t="s">
        <v>60</v>
      </c>
      <c r="H274" s="9" t="s">
        <v>66</v>
      </c>
      <c r="I274" s="9">
        <v>115</v>
      </c>
      <c r="J274" s="9" t="s">
        <v>78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377</v>
      </c>
      <c r="T274" s="12">
        <v>45800</v>
      </c>
      <c r="U274" s="11">
        <v>3700000</v>
      </c>
      <c r="V274" s="10">
        <v>0</v>
      </c>
      <c r="W274" s="10">
        <v>3700000</v>
      </c>
      <c r="X274" s="10">
        <v>0</v>
      </c>
      <c r="Y274" s="10">
        <v>3885000</v>
      </c>
      <c r="Z274" s="9" t="s">
        <v>419</v>
      </c>
      <c r="AA274" s="8">
        <v>3669919.0000000005</v>
      </c>
      <c r="AB274" s="8">
        <v>0</v>
      </c>
      <c r="AC274" s="8">
        <v>3669919.0000000005</v>
      </c>
      <c r="AD274" s="8">
        <v>0</v>
      </c>
      <c r="AE274" s="8">
        <v>3669919.0000000005</v>
      </c>
      <c r="AF274" s="8">
        <v>0</v>
      </c>
      <c r="AG274" s="1" t="s">
        <v>124</v>
      </c>
      <c r="AH274" s="1" t="s">
        <v>68</v>
      </c>
      <c r="AI274" s="1">
        <v>4</v>
      </c>
      <c r="AJ274" s="3">
        <v>45800</v>
      </c>
      <c r="AK274" s="3">
        <v>45796</v>
      </c>
      <c r="AL274" s="3">
        <v>45790</v>
      </c>
      <c r="AM274" s="3">
        <v>45797</v>
      </c>
      <c r="AN274" s="3">
        <v>45798</v>
      </c>
      <c r="AO274" s="3">
        <v>45798</v>
      </c>
      <c r="AP274" s="3">
        <v>45795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422</v>
      </c>
      <c r="BD274" s="56">
        <v>392118.61208666681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21.6</v>
      </c>
      <c r="F275" s="9">
        <v>34</v>
      </c>
      <c r="G275" s="9">
        <v>0</v>
      </c>
      <c r="H275" s="9">
        <v>0</v>
      </c>
      <c r="I275" s="9">
        <v>97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419</v>
      </c>
      <c r="AA275" s="8">
        <v>3931473.1352600004</v>
      </c>
      <c r="AB275" s="8">
        <v>89043</v>
      </c>
      <c r="AC275" s="8">
        <v>3842430.1352600004</v>
      </c>
      <c r="AD275" s="8">
        <v>35736</v>
      </c>
      <c r="AE275" s="8">
        <v>3895737.1352600004</v>
      </c>
      <c r="AF275" s="8" t="s">
        <v>58</v>
      </c>
      <c r="AG275" s="1" t="s">
        <v>124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422</v>
      </c>
      <c r="BD275" s="56">
        <v>0</v>
      </c>
    </row>
    <row r="276" spans="1:56" ht="28.5" customHeight="1" x14ac:dyDescent="0.45">
      <c r="A276" s="3">
        <v>45706</v>
      </c>
      <c r="B276" s="14" t="s">
        <v>444</v>
      </c>
      <c r="C276" s="9" t="s">
        <v>349</v>
      </c>
      <c r="D276" s="13" t="s">
        <v>350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93</v>
      </c>
      <c r="M276" s="10">
        <v>24</v>
      </c>
      <c r="N276" s="9">
        <v>37</v>
      </c>
      <c r="O276" s="9">
        <v>50</v>
      </c>
      <c r="P276" s="10">
        <v>0</v>
      </c>
      <c r="Q276" s="10">
        <v>0</v>
      </c>
      <c r="R276" s="10">
        <v>0</v>
      </c>
      <c r="S276" s="9" t="s">
        <v>133</v>
      </c>
      <c r="T276" s="12">
        <v>45735</v>
      </c>
      <c r="U276" s="11">
        <v>10000</v>
      </c>
      <c r="V276" s="10">
        <v>10000</v>
      </c>
      <c r="W276" s="10">
        <v>0</v>
      </c>
      <c r="X276" s="10">
        <v>10100</v>
      </c>
      <c r="Y276" s="10">
        <v>0</v>
      </c>
      <c r="Z276" s="9" t="s">
        <v>84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236</v>
      </c>
      <c r="AG276" s="1" t="s">
        <v>123</v>
      </c>
      <c r="AH276" s="1" t="s">
        <v>72</v>
      </c>
      <c r="AI276" s="1">
        <v>3</v>
      </c>
      <c r="AJ276" s="3">
        <v>45735</v>
      </c>
      <c r="AK276" s="3">
        <v>0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45734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445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444</v>
      </c>
      <c r="C277" s="9" t="s">
        <v>349</v>
      </c>
      <c r="D277" s="13" t="s">
        <v>351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133</v>
      </c>
      <c r="T277" s="12">
        <v>45735</v>
      </c>
      <c r="U277" s="11">
        <v>10000</v>
      </c>
      <c r="V277" s="10">
        <v>0</v>
      </c>
      <c r="W277" s="10">
        <v>10000</v>
      </c>
      <c r="X277" s="10">
        <v>10100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236</v>
      </c>
      <c r="AG277" s="1" t="s">
        <v>123</v>
      </c>
      <c r="AH277" s="1" t="s">
        <v>72</v>
      </c>
      <c r="AI277" s="1">
        <v>3</v>
      </c>
      <c r="AJ277" s="3">
        <v>45735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45734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445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45706</v>
      </c>
      <c r="B278" s="14" t="s">
        <v>446</v>
      </c>
      <c r="C278" s="9" t="s">
        <v>349</v>
      </c>
      <c r="D278" s="13" t="s">
        <v>348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133</v>
      </c>
      <c r="T278" s="12">
        <v>45735</v>
      </c>
      <c r="U278" s="11">
        <v>5000</v>
      </c>
      <c r="V278" s="10">
        <v>2000</v>
      </c>
      <c r="W278" s="10">
        <v>3000</v>
      </c>
      <c r="X278" s="10">
        <v>5929</v>
      </c>
      <c r="Y278" s="10">
        <v>0</v>
      </c>
      <c r="Z278" s="9" t="s">
        <v>84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236</v>
      </c>
      <c r="AG278" s="1" t="s">
        <v>123</v>
      </c>
      <c r="AH278" s="1" t="s">
        <v>68</v>
      </c>
      <c r="AI278" s="1">
        <v>4</v>
      </c>
      <c r="AJ278" s="3">
        <v>45735</v>
      </c>
      <c r="AK278" s="3">
        <v>45731</v>
      </c>
      <c r="AL278" s="3">
        <v>45725</v>
      </c>
      <c r="AM278" s="3">
        <v>45732</v>
      </c>
      <c r="AN278" s="3">
        <v>45733</v>
      </c>
      <c r="AO278" s="3">
        <v>45733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445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45">
      <c r="A279" s="3">
        <v>45706</v>
      </c>
      <c r="B279" s="14" t="s">
        <v>532</v>
      </c>
      <c r="C279" s="9" t="s">
        <v>282</v>
      </c>
      <c r="D279" s="13" t="s">
        <v>283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 t="s">
        <v>236</v>
      </c>
      <c r="AG279" s="1" t="s">
        <v>123</v>
      </c>
      <c r="AH279" s="1" t="s">
        <v>68</v>
      </c>
      <c r="AI279" s="1">
        <v>4</v>
      </c>
      <c r="AJ279" s="3">
        <v>45747</v>
      </c>
      <c r="AK279" s="3">
        <v>45743</v>
      </c>
      <c r="AL279" s="3">
        <v>45737</v>
      </c>
      <c r="AM279" s="3">
        <v>45744</v>
      </c>
      <c r="AN279" s="3">
        <v>45745</v>
      </c>
      <c r="AO279" s="3">
        <v>45745</v>
      </c>
      <c r="AP279" s="3">
        <v>45742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 t="s">
        <v>445</v>
      </c>
      <c r="AZ279" s="2">
        <v>0</v>
      </c>
      <c r="BA279" s="2">
        <v>0</v>
      </c>
      <c r="BB279" s="2">
        <v>0</v>
      </c>
      <c r="BC279" s="1" t="s">
        <v>105</v>
      </c>
      <c r="BD279" s="56">
        <v>0</v>
      </c>
    </row>
    <row r="280" spans="1:56" ht="28.5" customHeight="1" x14ac:dyDescent="0.45">
      <c r="A280" s="3">
        <v>45723</v>
      </c>
      <c r="B280" s="14" t="s">
        <v>545</v>
      </c>
      <c r="C280" s="9" t="s">
        <v>282</v>
      </c>
      <c r="D280" s="13" t="s">
        <v>274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5518.15</v>
      </c>
      <c r="AF280" s="8" t="s">
        <v>236</v>
      </c>
      <c r="AG280" s="1" t="s">
        <v>61</v>
      </c>
      <c r="AH280" s="1" t="s">
        <v>68</v>
      </c>
      <c r="AI280" s="1">
        <v>4</v>
      </c>
      <c r="AJ280" s="3">
        <v>45747</v>
      </c>
      <c r="AK280" s="3">
        <v>45743</v>
      </c>
      <c r="AL280" s="3">
        <v>45737</v>
      </c>
      <c r="AM280" s="3">
        <v>45744</v>
      </c>
      <c r="AN280" s="3">
        <v>45745</v>
      </c>
      <c r="AO280" s="3">
        <v>45745</v>
      </c>
      <c r="AP280" s="3">
        <v>45742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0</v>
      </c>
    </row>
    <row r="281" spans="1:56" ht="28.5" customHeight="1" x14ac:dyDescent="0.45">
      <c r="A281" s="3">
        <v>45727</v>
      </c>
      <c r="B281" s="14" t="s">
        <v>138</v>
      </c>
      <c r="C281" s="9" t="s">
        <v>566</v>
      </c>
      <c r="D281" s="13" t="s">
        <v>567</v>
      </c>
      <c r="E281" s="9">
        <v>23</v>
      </c>
      <c r="F281" s="9">
        <v>34</v>
      </c>
      <c r="G281" s="9" t="s">
        <v>60</v>
      </c>
      <c r="H281" s="9" t="s">
        <v>60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45735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2036</v>
      </c>
      <c r="AC281" s="8">
        <v>7882.7000000000007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45735</v>
      </c>
      <c r="AK281" s="3">
        <v>0</v>
      </c>
      <c r="AL281" s="3">
        <v>45726</v>
      </c>
      <c r="AM281" s="3">
        <v>45733</v>
      </c>
      <c r="AN281" s="3">
        <v>45734</v>
      </c>
      <c r="AO281" s="3">
        <v>45734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589.23182499999984</v>
      </c>
    </row>
    <row r="282" spans="1:56" ht="28.5" customHeight="1" x14ac:dyDescent="0.45">
      <c r="A282" s="3">
        <v>45729</v>
      </c>
      <c r="B282" s="14" t="s">
        <v>138</v>
      </c>
      <c r="C282" s="9" t="s">
        <v>266</v>
      </c>
      <c r="D282" s="13" t="s">
        <v>581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45736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45736</v>
      </c>
      <c r="AK282" s="3">
        <v>0</v>
      </c>
      <c r="AL282" s="3">
        <v>45727</v>
      </c>
      <c r="AM282" s="3">
        <v>45734</v>
      </c>
      <c r="AN282" s="3">
        <v>45735</v>
      </c>
      <c r="AO282" s="3">
        <v>45735</v>
      </c>
      <c r="AP282" s="3">
        <v>45731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370.71141249999999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325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70000</v>
      </c>
      <c r="V283" s="10">
        <v>0</v>
      </c>
      <c r="W283" s="10">
        <v>70000</v>
      </c>
      <c r="X283" s="10">
        <v>0</v>
      </c>
      <c r="Y283" s="10">
        <v>73500</v>
      </c>
      <c r="Z283" s="9" t="s">
        <v>84</v>
      </c>
      <c r="AA283" s="8">
        <v>69430.899999999994</v>
      </c>
      <c r="AB283" s="8">
        <v>0</v>
      </c>
      <c r="AC283" s="8">
        <v>69430.899999999994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45777</v>
      </c>
      <c r="AK283" s="3">
        <v>0</v>
      </c>
      <c r="AL283" s="3">
        <v>45768</v>
      </c>
      <c r="AM283" s="3">
        <v>45775</v>
      </c>
      <c r="AN283" s="3">
        <v>45776</v>
      </c>
      <c r="AO283" s="3">
        <v>45776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5189.9597749999984</v>
      </c>
    </row>
    <row r="284" spans="1:56" ht="28.5" customHeight="1" x14ac:dyDescent="0.45">
      <c r="A284" s="3" t="s">
        <v>146</v>
      </c>
      <c r="B284" s="14" t="s">
        <v>146</v>
      </c>
      <c r="C284" s="9" t="s">
        <v>349</v>
      </c>
      <c r="D284" s="13" t="s">
        <v>61</v>
      </c>
      <c r="E284" s="9">
        <v>23</v>
      </c>
      <c r="F284" s="9">
        <v>34</v>
      </c>
      <c r="G284" s="9" t="s">
        <v>60</v>
      </c>
      <c r="H284" s="9" t="s">
        <v>66</v>
      </c>
      <c r="I284" s="9">
        <v>92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133</v>
      </c>
      <c r="T284" s="12">
        <v>45777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9918.7000000000007</v>
      </c>
      <c r="AF284" s="8">
        <v>0</v>
      </c>
      <c r="AG284" s="1" t="s">
        <v>122</v>
      </c>
      <c r="AH284" s="1" t="s">
        <v>68</v>
      </c>
      <c r="AI284" s="1">
        <v>4</v>
      </c>
      <c r="AJ284" s="3">
        <v>45777</v>
      </c>
      <c r="AK284" s="3">
        <v>45773</v>
      </c>
      <c r="AL284" s="3">
        <v>45767</v>
      </c>
      <c r="AM284" s="3">
        <v>45774</v>
      </c>
      <c r="AN284" s="3">
        <v>45775</v>
      </c>
      <c r="AO284" s="3">
        <v>45775</v>
      </c>
      <c r="AP284" s="3">
        <v>45772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741.42282499999999</v>
      </c>
    </row>
    <row r="285" spans="1:56" ht="28.5" customHeight="1" x14ac:dyDescent="0.45">
      <c r="A285" s="3" t="s">
        <v>146</v>
      </c>
      <c r="B285" s="14" t="s">
        <v>146</v>
      </c>
      <c r="C285" s="9" t="s">
        <v>195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72</v>
      </c>
      <c r="AI285" s="1">
        <v>3</v>
      </c>
      <c r="AJ285" s="3">
        <v>45777</v>
      </c>
      <c r="AK285" s="3">
        <v>0</v>
      </c>
      <c r="AL285" s="3">
        <v>45767</v>
      </c>
      <c r="AM285" s="3">
        <v>45774</v>
      </c>
      <c r="AN285" s="3">
        <v>45775</v>
      </c>
      <c r="AO285" s="3">
        <v>45775</v>
      </c>
      <c r="AP285" s="3">
        <v>45772</v>
      </c>
      <c r="AQ285" s="3">
        <v>45776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741.42282499999999</v>
      </c>
    </row>
    <row r="286" spans="1:56" ht="28.5" customHeight="1" x14ac:dyDescent="0.45">
      <c r="A286" s="3" t="s">
        <v>146</v>
      </c>
      <c r="B286" s="14" t="s">
        <v>146</v>
      </c>
      <c r="C286" s="9" t="s">
        <v>282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45777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122</v>
      </c>
      <c r="AH286" s="1" t="s">
        <v>68</v>
      </c>
      <c r="AI286" s="1">
        <v>4</v>
      </c>
      <c r="AJ286" s="3">
        <v>45777</v>
      </c>
      <c r="AK286" s="3">
        <v>45773</v>
      </c>
      <c r="AL286" s="3">
        <v>45767</v>
      </c>
      <c r="AM286" s="3">
        <v>45774</v>
      </c>
      <c r="AN286" s="3">
        <v>45775</v>
      </c>
      <c r="AO286" s="3">
        <v>45775</v>
      </c>
      <c r="AP286" s="3">
        <v>45772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741.42282499999999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125101.34999999999</v>
      </c>
      <c r="AB287" s="8">
        <v>13072.3</v>
      </c>
      <c r="AC287" s="8">
        <v>112029.04999999999</v>
      </c>
      <c r="AD287" s="8">
        <v>5518.15</v>
      </c>
      <c r="AE287" s="8">
        <v>25355.550000000003</v>
      </c>
      <c r="AF287" s="8" t="s">
        <v>58</v>
      </c>
      <c r="AG287" s="1" t="s">
        <v>123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0</v>
      </c>
    </row>
    <row r="288" spans="1:56" ht="28.5" customHeight="1" x14ac:dyDescent="0.45">
      <c r="A288" s="3">
        <v>45729</v>
      </c>
      <c r="B288" s="14" t="s">
        <v>138</v>
      </c>
      <c r="C288" s="9" t="s">
        <v>266</v>
      </c>
      <c r="D288" s="13" t="s">
        <v>582</v>
      </c>
      <c r="E288" s="9">
        <v>23</v>
      </c>
      <c r="F288" s="9">
        <v>34</v>
      </c>
      <c r="G288" s="9" t="s">
        <v>200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45736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202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123</v>
      </c>
      <c r="AH288" s="1" t="s">
        <v>74</v>
      </c>
      <c r="AI288" s="1">
        <v>2</v>
      </c>
      <c r="AJ288" s="3">
        <v>45736</v>
      </c>
      <c r="AK288" s="3">
        <v>0</v>
      </c>
      <c r="AL288" s="3">
        <v>45727</v>
      </c>
      <c r="AM288" s="3">
        <v>45734</v>
      </c>
      <c r="AN288" s="3">
        <v>45735</v>
      </c>
      <c r="AO288" s="3">
        <v>45735</v>
      </c>
      <c r="AP288" s="3">
        <v>45731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201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200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202</v>
      </c>
      <c r="AA289" s="8">
        <v>4959.3500000000004</v>
      </c>
      <c r="AB289" s="8">
        <v>4959.3500000000004</v>
      </c>
      <c r="AC289" s="8">
        <v>0</v>
      </c>
      <c r="AD289" s="8">
        <v>0</v>
      </c>
      <c r="AE289" s="8">
        <v>0</v>
      </c>
      <c r="AF289" s="8">
        <v>0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201</v>
      </c>
      <c r="BD289" s="56">
        <v>0</v>
      </c>
    </row>
    <row r="290" spans="1:56" ht="28.5" customHeight="1" x14ac:dyDescent="0.45">
      <c r="A290" s="3">
        <v>45729</v>
      </c>
      <c r="B290" s="14" t="s">
        <v>138</v>
      </c>
      <c r="C290" s="9" t="s">
        <v>266</v>
      </c>
      <c r="D290" s="13" t="s">
        <v>194</v>
      </c>
      <c r="E290" s="9">
        <v>23</v>
      </c>
      <c r="F290" s="9">
        <v>34</v>
      </c>
      <c r="G290" s="9" t="s">
        <v>583</v>
      </c>
      <c r="H290" s="9">
        <v>0</v>
      </c>
      <c r="I290" s="9">
        <v>68</v>
      </c>
      <c r="J290" s="9" t="s">
        <v>57</v>
      </c>
      <c r="K290" s="9">
        <v>5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45747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584</v>
      </c>
      <c r="AA290" s="8">
        <v>4959.3500000000004</v>
      </c>
      <c r="AB290" s="8">
        <v>2482</v>
      </c>
      <c r="AC290" s="8">
        <v>2477.3500000000004</v>
      </c>
      <c r="AD290" s="8">
        <v>0</v>
      </c>
      <c r="AE290" s="8">
        <v>0</v>
      </c>
      <c r="AF290" s="8">
        <v>0</v>
      </c>
      <c r="AG290" s="1" t="s">
        <v>122</v>
      </c>
      <c r="AH290" s="1" t="s">
        <v>74</v>
      </c>
      <c r="AI290" s="1">
        <v>2</v>
      </c>
      <c r="AJ290" s="3">
        <v>45747</v>
      </c>
      <c r="AK290" s="3">
        <v>0</v>
      </c>
      <c r="AL290" s="3">
        <v>45738</v>
      </c>
      <c r="AM290" s="3">
        <v>45745</v>
      </c>
      <c r="AN290" s="3">
        <v>45746</v>
      </c>
      <c r="AO290" s="3">
        <v>45746</v>
      </c>
      <c r="AP290" s="3">
        <v>45742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201</v>
      </c>
      <c r="BD290" s="56">
        <v>199.91663977777779</v>
      </c>
    </row>
    <row r="291" spans="1:56" ht="28.5" customHeight="1" x14ac:dyDescent="0.45">
      <c r="A291" s="3">
        <v>45729</v>
      </c>
      <c r="B291" s="14" t="s">
        <v>138</v>
      </c>
      <c r="C291" s="9" t="s">
        <v>266</v>
      </c>
      <c r="D291" s="13" t="s">
        <v>585</v>
      </c>
      <c r="E291" s="9">
        <v>23</v>
      </c>
      <c r="F291" s="9">
        <v>34</v>
      </c>
      <c r="G291" s="9" t="s">
        <v>583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45747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584</v>
      </c>
      <c r="AA291" s="8">
        <v>4959.3500000000004</v>
      </c>
      <c r="AB291" s="8">
        <v>0</v>
      </c>
      <c r="AC291" s="8">
        <v>4959.3500000000004</v>
      </c>
      <c r="AD291" s="8">
        <v>0</v>
      </c>
      <c r="AE291" s="8">
        <v>0</v>
      </c>
      <c r="AF291" s="8">
        <v>0</v>
      </c>
      <c r="AG291" s="1" t="s">
        <v>122</v>
      </c>
      <c r="AH291" s="1" t="s">
        <v>74</v>
      </c>
      <c r="AI291" s="1">
        <v>2</v>
      </c>
      <c r="AJ291" s="3">
        <v>45747</v>
      </c>
      <c r="AK291" s="3">
        <v>0</v>
      </c>
      <c r="AL291" s="3">
        <v>45738</v>
      </c>
      <c r="AM291" s="3">
        <v>45745</v>
      </c>
      <c r="AN291" s="3">
        <v>45746</v>
      </c>
      <c r="AO291" s="3">
        <v>45746</v>
      </c>
      <c r="AP291" s="3">
        <v>45742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201</v>
      </c>
      <c r="BD291" s="56">
        <v>400.2085242222222</v>
      </c>
    </row>
    <row r="292" spans="1:56" ht="28.5" customHeight="1" x14ac:dyDescent="0.45">
      <c r="A292" s="3">
        <v>45729</v>
      </c>
      <c r="B292" s="14" t="s">
        <v>138</v>
      </c>
      <c r="C292" s="9" t="s">
        <v>266</v>
      </c>
      <c r="D292" s="13" t="s">
        <v>586</v>
      </c>
      <c r="E292" s="9">
        <v>23</v>
      </c>
      <c r="F292" s="9">
        <v>34</v>
      </c>
      <c r="G292" s="9" t="s">
        <v>583</v>
      </c>
      <c r="H292" s="9">
        <v>0</v>
      </c>
      <c r="I292" s="9">
        <v>68</v>
      </c>
      <c r="J292" s="9" t="s">
        <v>57</v>
      </c>
      <c r="K292" s="9">
        <v>5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45747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584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0</v>
      </c>
      <c r="AF292" s="8">
        <v>0</v>
      </c>
      <c r="AG292" s="1" t="s">
        <v>125</v>
      </c>
      <c r="AH292" s="1" t="s">
        <v>74</v>
      </c>
      <c r="AI292" s="1">
        <v>2</v>
      </c>
      <c r="AJ292" s="3">
        <v>45747</v>
      </c>
      <c r="AK292" s="3">
        <v>0</v>
      </c>
      <c r="AL292" s="3">
        <v>45738</v>
      </c>
      <c r="AM292" s="3">
        <v>45745</v>
      </c>
      <c r="AN292" s="3">
        <v>45746</v>
      </c>
      <c r="AO292" s="3">
        <v>45746</v>
      </c>
      <c r="AP292" s="3">
        <v>45742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201</v>
      </c>
      <c r="BD292" s="56">
        <v>400.2085242222222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34</v>
      </c>
      <c r="G293" s="9" t="s">
        <v>583</v>
      </c>
      <c r="H293" s="9">
        <v>0</v>
      </c>
      <c r="I293" s="9">
        <v>68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584</v>
      </c>
      <c r="AA293" s="8">
        <v>14878.050000000001</v>
      </c>
      <c r="AB293" s="8">
        <v>2482</v>
      </c>
      <c r="AC293" s="8">
        <v>12396.050000000001</v>
      </c>
      <c r="AD293" s="8">
        <v>0</v>
      </c>
      <c r="AE293" s="8">
        <v>0</v>
      </c>
      <c r="AF293" s="8" t="s">
        <v>58</v>
      </c>
      <c r="AG293" s="1" t="s">
        <v>123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201</v>
      </c>
      <c r="BD293" s="56">
        <v>0</v>
      </c>
    </row>
    <row r="294" spans="1:56" ht="28.5" customHeight="1" x14ac:dyDescent="0.45">
      <c r="A294" s="3">
        <v>45719</v>
      </c>
      <c r="B294" s="14" t="s">
        <v>501</v>
      </c>
      <c r="C294" s="9" t="s">
        <v>115</v>
      </c>
      <c r="D294" s="13" t="s">
        <v>59</v>
      </c>
      <c r="E294" s="9">
        <v>23</v>
      </c>
      <c r="F294" s="9">
        <v>40</v>
      </c>
      <c r="G294" s="9" t="s">
        <v>60</v>
      </c>
      <c r="H294" s="9" t="s">
        <v>66</v>
      </c>
      <c r="I294" s="9">
        <v>125</v>
      </c>
      <c r="J294" s="9" t="s">
        <v>57</v>
      </c>
      <c r="K294" s="9">
        <v>5</v>
      </c>
      <c r="L294" s="9" t="s">
        <v>254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45734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314</v>
      </c>
      <c r="AA294" s="8">
        <v>5797.55</v>
      </c>
      <c r="AB294" s="8">
        <v>2840</v>
      </c>
      <c r="AC294" s="8">
        <v>2957.55</v>
      </c>
      <c r="AD294" s="8">
        <v>0</v>
      </c>
      <c r="AE294" s="8">
        <v>5797.55</v>
      </c>
      <c r="AF294" s="8" t="s">
        <v>320</v>
      </c>
      <c r="AG294" s="1" t="s">
        <v>122</v>
      </c>
      <c r="AH294" s="1" t="s">
        <v>164</v>
      </c>
      <c r="AI294" s="1">
        <v>2</v>
      </c>
      <c r="AJ294" s="3">
        <v>45734</v>
      </c>
      <c r="AK294" s="3">
        <v>45732</v>
      </c>
      <c r="AL294" s="3">
        <v>0</v>
      </c>
      <c r="AM294" s="3">
        <v>0</v>
      </c>
      <c r="AN294" s="3">
        <v>0</v>
      </c>
      <c r="AO294" s="3">
        <v>45733</v>
      </c>
      <c r="AP294" s="3">
        <v>45729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159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260.75732499999998</v>
      </c>
    </row>
    <row r="295" spans="1:56" ht="28.5" customHeight="1" x14ac:dyDescent="0.45">
      <c r="A295" s="3">
        <v>45729</v>
      </c>
      <c r="B295" s="14" t="s">
        <v>587</v>
      </c>
      <c r="C295" s="9" t="s">
        <v>588</v>
      </c>
      <c r="D295" s="13" t="s">
        <v>589</v>
      </c>
      <c r="E295" s="9">
        <v>23</v>
      </c>
      <c r="F295" s="9">
        <v>34</v>
      </c>
      <c r="G295" s="9" t="s">
        <v>60</v>
      </c>
      <c r="H295" s="9" t="s">
        <v>66</v>
      </c>
      <c r="I295" s="9">
        <v>105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37</v>
      </c>
      <c r="O295" s="9">
        <v>70</v>
      </c>
      <c r="P295" s="10">
        <v>191.69303596799998</v>
      </c>
      <c r="Q295" s="10">
        <v>35</v>
      </c>
      <c r="R295" s="10">
        <v>156.69303596799998</v>
      </c>
      <c r="S295" s="9" t="s">
        <v>71</v>
      </c>
      <c r="T295" s="12">
        <v>45743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314</v>
      </c>
      <c r="AA295" s="8">
        <v>4959.3500000000004</v>
      </c>
      <c r="AB295" s="8">
        <v>0</v>
      </c>
      <c r="AC295" s="8">
        <v>4959.3500000000004</v>
      </c>
      <c r="AD295" s="8">
        <v>0</v>
      </c>
      <c r="AE295" s="8">
        <v>4959.3500000000004</v>
      </c>
      <c r="AF295" s="8" t="s">
        <v>356</v>
      </c>
      <c r="AG295" s="1" t="s">
        <v>122</v>
      </c>
      <c r="AH295" s="1" t="s">
        <v>68</v>
      </c>
      <c r="AI295" s="1">
        <v>4</v>
      </c>
      <c r="AJ295" s="3">
        <v>45743</v>
      </c>
      <c r="AK295" s="3">
        <v>45739</v>
      </c>
      <c r="AL295" s="3">
        <v>45733</v>
      </c>
      <c r="AM295" s="3">
        <v>45740</v>
      </c>
      <c r="AN295" s="3">
        <v>45741</v>
      </c>
      <c r="AO295" s="3">
        <v>45741</v>
      </c>
      <c r="AP295" s="3">
        <v>45738</v>
      </c>
      <c r="AQ295" s="3">
        <v>45742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108</v>
      </c>
      <c r="BD295" s="56">
        <v>437.2493583333333</v>
      </c>
    </row>
    <row r="296" spans="1:56" ht="28.5" customHeight="1" x14ac:dyDescent="0.45">
      <c r="A296" s="3">
        <v>45727</v>
      </c>
      <c r="B296" s="14" t="s">
        <v>590</v>
      </c>
      <c r="C296" s="9" t="s">
        <v>115</v>
      </c>
      <c r="D296" s="13" t="s">
        <v>59</v>
      </c>
      <c r="E296" s="9">
        <v>23</v>
      </c>
      <c r="F296" s="9">
        <v>40</v>
      </c>
      <c r="G296" s="9" t="s">
        <v>60</v>
      </c>
      <c r="H296" s="9" t="s">
        <v>66</v>
      </c>
      <c r="I296" s="9">
        <v>125</v>
      </c>
      <c r="J296" s="9" t="s">
        <v>57</v>
      </c>
      <c r="K296" s="9">
        <v>5</v>
      </c>
      <c r="L296" s="9" t="s">
        <v>254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45741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314</v>
      </c>
      <c r="AA296" s="8">
        <v>11595.1</v>
      </c>
      <c r="AB296" s="8">
        <v>0</v>
      </c>
      <c r="AC296" s="8">
        <v>11595.1</v>
      </c>
      <c r="AD296" s="8">
        <v>0</v>
      </c>
      <c r="AE296" s="8">
        <v>11595.1</v>
      </c>
      <c r="AF296" s="8" t="s">
        <v>320</v>
      </c>
      <c r="AG296" s="1" t="s">
        <v>122</v>
      </c>
      <c r="AH296" s="1" t="s">
        <v>164</v>
      </c>
      <c r="AI296" s="1">
        <v>2</v>
      </c>
      <c r="AJ296" s="3">
        <v>45741</v>
      </c>
      <c r="AK296" s="3">
        <v>45739</v>
      </c>
      <c r="AL296" s="3">
        <v>0</v>
      </c>
      <c r="AM296" s="3">
        <v>0</v>
      </c>
      <c r="AN296" s="3">
        <v>0</v>
      </c>
      <c r="AO296" s="3">
        <v>45740</v>
      </c>
      <c r="AP296" s="3">
        <v>45736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159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108</v>
      </c>
      <c r="BD296" s="56">
        <v>1022.3013166666667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85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314</v>
      </c>
      <c r="AA297" s="8">
        <v>22352</v>
      </c>
      <c r="AB297" s="8">
        <v>2840</v>
      </c>
      <c r="AC297" s="8">
        <v>19512</v>
      </c>
      <c r="AD297" s="8">
        <v>0</v>
      </c>
      <c r="AE297" s="8">
        <v>22352</v>
      </c>
      <c r="AF297" s="8" t="s">
        <v>58</v>
      </c>
      <c r="AG297" s="1" t="s">
        <v>122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315</v>
      </c>
      <c r="BD297" s="56">
        <v>0</v>
      </c>
    </row>
    <row r="298" spans="1:56" ht="28.5" customHeight="1" x14ac:dyDescent="0.45">
      <c r="A298" s="3">
        <v>45601</v>
      </c>
      <c r="B298" s="14" t="s">
        <v>242</v>
      </c>
      <c r="C298" s="9" t="s">
        <v>94</v>
      </c>
      <c r="D298" s="13" t="s">
        <v>158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100</v>
      </c>
      <c r="T298" s="12">
        <v>45780</v>
      </c>
      <c r="U298" s="11">
        <v>10000</v>
      </c>
      <c r="V298" s="10">
        <v>10000</v>
      </c>
      <c r="W298" s="10">
        <v>0</v>
      </c>
      <c r="X298" s="10">
        <v>56730</v>
      </c>
      <c r="Y298" s="10">
        <v>0</v>
      </c>
      <c r="Z298" s="9" t="s">
        <v>407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45780</v>
      </c>
      <c r="AK298" s="3">
        <v>0</v>
      </c>
      <c r="AL298" s="3">
        <v>45770</v>
      </c>
      <c r="AM298" s="3">
        <v>45777</v>
      </c>
      <c r="AN298" s="3">
        <v>45778</v>
      </c>
      <c r="AO298" s="3">
        <v>45778</v>
      </c>
      <c r="AP298" s="3">
        <v>45775</v>
      </c>
      <c r="AQ298" s="3">
        <v>45779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420</v>
      </c>
      <c r="AZ298" s="2">
        <v>0</v>
      </c>
      <c r="BA298" s="2">
        <v>0</v>
      </c>
      <c r="BB298" s="2">
        <v>0</v>
      </c>
      <c r="BC298" s="1" t="s">
        <v>120</v>
      </c>
      <c r="BD298" s="56">
        <v>0</v>
      </c>
    </row>
    <row r="299" spans="1:56" ht="28.5" customHeight="1" x14ac:dyDescent="0.45">
      <c r="A299" s="3">
        <v>45601</v>
      </c>
      <c r="B299" s="14" t="s">
        <v>242</v>
      </c>
      <c r="C299" s="9" t="s">
        <v>94</v>
      </c>
      <c r="D299" s="13" t="s">
        <v>158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1498.0181652479998</v>
      </c>
      <c r="Q299" s="10">
        <v>1498.0181652479998</v>
      </c>
      <c r="R299" s="10">
        <v>0</v>
      </c>
      <c r="S299" s="9" t="s">
        <v>100</v>
      </c>
      <c r="T299" s="12">
        <v>45780</v>
      </c>
      <c r="U299" s="11">
        <v>46000</v>
      </c>
      <c r="V299" s="10">
        <v>0</v>
      </c>
      <c r="W299" s="10">
        <v>46000</v>
      </c>
      <c r="X299" s="10">
        <v>0</v>
      </c>
      <c r="Y299" s="10">
        <v>48300</v>
      </c>
      <c r="Z299" s="9" t="s">
        <v>407</v>
      </c>
      <c r="AA299" s="8">
        <v>49481.740000000005</v>
      </c>
      <c r="AB299" s="8">
        <v>0</v>
      </c>
      <c r="AC299" s="8">
        <v>49481.740000000005</v>
      </c>
      <c r="AD299" s="8">
        <v>0</v>
      </c>
      <c r="AE299" s="8">
        <v>0</v>
      </c>
      <c r="AF299" s="8" t="s">
        <v>408</v>
      </c>
      <c r="AG299" s="1" t="s">
        <v>123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491</v>
      </c>
      <c r="AZ299" s="2">
        <v>0</v>
      </c>
      <c r="BA299" s="2">
        <v>0</v>
      </c>
      <c r="BB299" s="2">
        <v>0</v>
      </c>
      <c r="BC299" s="1" t="s">
        <v>120</v>
      </c>
      <c r="BD299" s="56">
        <v>6338.7895780611125</v>
      </c>
    </row>
    <row r="300" spans="1:56" ht="28.5" customHeight="1" x14ac:dyDescent="0.45">
      <c r="A300" s="3">
        <v>45601</v>
      </c>
      <c r="B300" s="14" t="s">
        <v>242</v>
      </c>
      <c r="C300" s="9" t="s">
        <v>94</v>
      </c>
      <c r="D300" s="13" t="s">
        <v>158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1758.5430635519999</v>
      </c>
      <c r="R300" s="10">
        <v>0</v>
      </c>
      <c r="S300" s="9" t="s">
        <v>100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407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408</v>
      </c>
      <c r="AG300" s="1" t="s">
        <v>123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491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242</v>
      </c>
      <c r="C301" s="9" t="s">
        <v>94</v>
      </c>
      <c r="D301" s="13" t="s">
        <v>158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264</v>
      </c>
      <c r="R301" s="10">
        <v>1494.5430635519999</v>
      </c>
      <c r="S301" s="9" t="s">
        <v>100</v>
      </c>
      <c r="T301" s="12">
        <v>45812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407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408</v>
      </c>
      <c r="AG301" s="1" t="s">
        <v>123</v>
      </c>
      <c r="AH301" s="1" t="s">
        <v>72</v>
      </c>
      <c r="AI301" s="1">
        <v>3</v>
      </c>
      <c r="AJ301" s="3">
        <v>45812</v>
      </c>
      <c r="AK301" s="3">
        <v>0</v>
      </c>
      <c r="AL301" s="3">
        <v>45802</v>
      </c>
      <c r="AM301" s="3">
        <v>45809</v>
      </c>
      <c r="AN301" s="3">
        <v>45810</v>
      </c>
      <c r="AO301" s="3">
        <v>45810</v>
      </c>
      <c r="AP301" s="3">
        <v>45807</v>
      </c>
      <c r="AQ301" s="3">
        <v>45811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491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242</v>
      </c>
      <c r="C302" s="9" t="s">
        <v>94</v>
      </c>
      <c r="D302" s="13" t="s">
        <v>158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45815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407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408</v>
      </c>
      <c r="AG302" s="1" t="s">
        <v>123</v>
      </c>
      <c r="AH302" s="1" t="s">
        <v>72</v>
      </c>
      <c r="AI302" s="1">
        <v>3</v>
      </c>
      <c r="AJ302" s="3">
        <v>45815</v>
      </c>
      <c r="AK302" s="3">
        <v>0</v>
      </c>
      <c r="AL302" s="3">
        <v>45805</v>
      </c>
      <c r="AM302" s="3">
        <v>45812</v>
      </c>
      <c r="AN302" s="3">
        <v>45813</v>
      </c>
      <c r="AO302" s="3">
        <v>45813</v>
      </c>
      <c r="AP302" s="3">
        <v>45810</v>
      </c>
      <c r="AQ302" s="3">
        <v>45814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491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242</v>
      </c>
      <c r="C303" s="9" t="s">
        <v>94</v>
      </c>
      <c r="D303" s="13" t="s">
        <v>158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45818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407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408</v>
      </c>
      <c r="AG303" s="1" t="s">
        <v>123</v>
      </c>
      <c r="AH303" s="1" t="s">
        <v>72</v>
      </c>
      <c r="AI303" s="1">
        <v>3</v>
      </c>
      <c r="AJ303" s="3">
        <v>45818</v>
      </c>
      <c r="AK303" s="3">
        <v>0</v>
      </c>
      <c r="AL303" s="3">
        <v>45808</v>
      </c>
      <c r="AM303" s="3">
        <v>45815</v>
      </c>
      <c r="AN303" s="3">
        <v>45816</v>
      </c>
      <c r="AO303" s="3">
        <v>45816</v>
      </c>
      <c r="AP303" s="3">
        <v>45813</v>
      </c>
      <c r="AQ303" s="3">
        <v>45817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491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242</v>
      </c>
      <c r="C304" s="9" t="s">
        <v>94</v>
      </c>
      <c r="D304" s="13" t="s">
        <v>158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45820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407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408</v>
      </c>
      <c r="AG304" s="1" t="s">
        <v>123</v>
      </c>
      <c r="AH304" s="1" t="s">
        <v>72</v>
      </c>
      <c r="AI304" s="1">
        <v>3</v>
      </c>
      <c r="AJ304" s="3">
        <v>45820</v>
      </c>
      <c r="AK304" s="3">
        <v>0</v>
      </c>
      <c r="AL304" s="3">
        <v>45810</v>
      </c>
      <c r="AM304" s="3">
        <v>45817</v>
      </c>
      <c r="AN304" s="3">
        <v>45818</v>
      </c>
      <c r="AO304" s="3">
        <v>45818</v>
      </c>
      <c r="AP304" s="3">
        <v>45815</v>
      </c>
      <c r="AQ304" s="3">
        <v>45819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491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242</v>
      </c>
      <c r="C305" s="9" t="s">
        <v>94</v>
      </c>
      <c r="D305" s="13" t="s">
        <v>158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45824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407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408</v>
      </c>
      <c r="AG305" s="1" t="s">
        <v>123</v>
      </c>
      <c r="AH305" s="1" t="s">
        <v>72</v>
      </c>
      <c r="AI305" s="1">
        <v>3</v>
      </c>
      <c r="AJ305" s="3">
        <v>45824</v>
      </c>
      <c r="AK305" s="3">
        <v>0</v>
      </c>
      <c r="AL305" s="3">
        <v>45814</v>
      </c>
      <c r="AM305" s="3">
        <v>45821</v>
      </c>
      <c r="AN305" s="3">
        <v>45822</v>
      </c>
      <c r="AO305" s="3">
        <v>45822</v>
      </c>
      <c r="AP305" s="3">
        <v>45819</v>
      </c>
      <c r="AQ305" s="3">
        <v>45823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491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242</v>
      </c>
      <c r="C306" s="9" t="s">
        <v>94</v>
      </c>
      <c r="D306" s="13" t="s">
        <v>158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45827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407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408</v>
      </c>
      <c r="AG306" s="1" t="s">
        <v>123</v>
      </c>
      <c r="AH306" s="1" t="s">
        <v>72</v>
      </c>
      <c r="AI306" s="1">
        <v>3</v>
      </c>
      <c r="AJ306" s="3">
        <v>45827</v>
      </c>
      <c r="AK306" s="3">
        <v>0</v>
      </c>
      <c r="AL306" s="3">
        <v>45817</v>
      </c>
      <c r="AM306" s="3">
        <v>45824</v>
      </c>
      <c r="AN306" s="3">
        <v>45825</v>
      </c>
      <c r="AO306" s="3">
        <v>45825</v>
      </c>
      <c r="AP306" s="3">
        <v>45822</v>
      </c>
      <c r="AQ306" s="3">
        <v>45826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491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242</v>
      </c>
      <c r="C307" s="9" t="s">
        <v>94</v>
      </c>
      <c r="D307" s="13" t="s">
        <v>158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45831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407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408</v>
      </c>
      <c r="AG307" s="1" t="s">
        <v>123</v>
      </c>
      <c r="AH307" s="1" t="s">
        <v>72</v>
      </c>
      <c r="AI307" s="1">
        <v>3</v>
      </c>
      <c r="AJ307" s="3">
        <v>45831</v>
      </c>
      <c r="AK307" s="3">
        <v>0</v>
      </c>
      <c r="AL307" s="3">
        <v>45821</v>
      </c>
      <c r="AM307" s="3">
        <v>45828</v>
      </c>
      <c r="AN307" s="3">
        <v>45829</v>
      </c>
      <c r="AO307" s="3">
        <v>45829</v>
      </c>
      <c r="AP307" s="3">
        <v>45826</v>
      </c>
      <c r="AQ307" s="3">
        <v>45830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242</v>
      </c>
      <c r="C308" s="9" t="s">
        <v>94</v>
      </c>
      <c r="D308" s="13" t="s">
        <v>158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1758.5430635519999</v>
      </c>
      <c r="Q308" s="10">
        <v>0</v>
      </c>
      <c r="R308" s="10">
        <v>1758.5430635519999</v>
      </c>
      <c r="S308" s="9" t="s">
        <v>100</v>
      </c>
      <c r="T308" s="12">
        <v>45834</v>
      </c>
      <c r="U308" s="11">
        <v>54000</v>
      </c>
      <c r="V308" s="10">
        <v>0</v>
      </c>
      <c r="W308" s="10">
        <v>54000</v>
      </c>
      <c r="X308" s="10">
        <v>0</v>
      </c>
      <c r="Y308" s="10">
        <v>56700</v>
      </c>
      <c r="Z308" s="9" t="s">
        <v>407</v>
      </c>
      <c r="AA308" s="8">
        <v>58087.26</v>
      </c>
      <c r="AB308" s="8">
        <v>0</v>
      </c>
      <c r="AC308" s="8">
        <v>58087.26</v>
      </c>
      <c r="AD308" s="8">
        <v>0</v>
      </c>
      <c r="AE308" s="8">
        <v>0</v>
      </c>
      <c r="AF308" s="8" t="s">
        <v>408</v>
      </c>
      <c r="AG308" s="1" t="s">
        <v>122</v>
      </c>
      <c r="AH308" s="1" t="s">
        <v>72</v>
      </c>
      <c r="AI308" s="1">
        <v>3</v>
      </c>
      <c r="AJ308" s="3">
        <v>45834</v>
      </c>
      <c r="AK308" s="3">
        <v>0</v>
      </c>
      <c r="AL308" s="3">
        <v>45824</v>
      </c>
      <c r="AM308" s="3">
        <v>45831</v>
      </c>
      <c r="AN308" s="3">
        <v>45832</v>
      </c>
      <c r="AO308" s="3">
        <v>45832</v>
      </c>
      <c r="AP308" s="3">
        <v>45829</v>
      </c>
      <c r="AQ308" s="3">
        <v>45833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7441.1877655499993</v>
      </c>
    </row>
    <row r="309" spans="1:56" ht="28.5" customHeight="1" x14ac:dyDescent="0.45">
      <c r="A309" s="3">
        <v>45601</v>
      </c>
      <c r="B309" s="14" t="s">
        <v>242</v>
      </c>
      <c r="C309" s="9" t="s">
        <v>94</v>
      </c>
      <c r="D309" s="13" t="s">
        <v>158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45836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407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 t="s">
        <v>408</v>
      </c>
      <c r="AG309" s="1" t="s">
        <v>123</v>
      </c>
      <c r="AH309" s="1" t="s">
        <v>72</v>
      </c>
      <c r="AI309" s="1">
        <v>3</v>
      </c>
      <c r="AJ309" s="3">
        <v>45836</v>
      </c>
      <c r="AK309" s="3">
        <v>0</v>
      </c>
      <c r="AL309" s="3">
        <v>45826</v>
      </c>
      <c r="AM309" s="3">
        <v>45833</v>
      </c>
      <c r="AN309" s="3">
        <v>45834</v>
      </c>
      <c r="AO309" s="3">
        <v>45834</v>
      </c>
      <c r="AP309" s="3">
        <v>45831</v>
      </c>
      <c r="AQ309" s="3">
        <v>45835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242</v>
      </c>
      <c r="C310" s="9" t="s">
        <v>94</v>
      </c>
      <c r="D310" s="13" t="s">
        <v>158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45838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407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 t="s">
        <v>408</v>
      </c>
      <c r="AG310" s="1" t="s">
        <v>123</v>
      </c>
      <c r="AH310" s="1" t="s">
        <v>72</v>
      </c>
      <c r="AI310" s="1">
        <v>3</v>
      </c>
      <c r="AJ310" s="3">
        <v>45838</v>
      </c>
      <c r="AK310" s="3">
        <v>0</v>
      </c>
      <c r="AL310" s="3">
        <v>45828</v>
      </c>
      <c r="AM310" s="3">
        <v>45835</v>
      </c>
      <c r="AN310" s="3">
        <v>45836</v>
      </c>
      <c r="AO310" s="3">
        <v>45836</v>
      </c>
      <c r="AP310" s="3">
        <v>45833</v>
      </c>
      <c r="AQ310" s="3">
        <v>45837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242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0</v>
      </c>
      <c r="Q311" s="10">
        <v>0</v>
      </c>
      <c r="R311" s="10">
        <v>0</v>
      </c>
      <c r="S311" s="9" t="s">
        <v>100</v>
      </c>
      <c r="T311" s="12">
        <v>45842</v>
      </c>
      <c r="U311" s="11">
        <v>12000</v>
      </c>
      <c r="V311" s="10">
        <v>12000</v>
      </c>
      <c r="W311" s="10">
        <v>0</v>
      </c>
      <c r="X311" s="10">
        <v>12600</v>
      </c>
      <c r="Y311" s="10">
        <v>0</v>
      </c>
      <c r="Z311" s="9" t="s">
        <v>407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123</v>
      </c>
      <c r="AH311" s="1" t="s">
        <v>72</v>
      </c>
      <c r="AI311" s="1">
        <v>3</v>
      </c>
      <c r="AJ311" s="3">
        <v>45842</v>
      </c>
      <c r="AK311" s="3">
        <v>0</v>
      </c>
      <c r="AL311" s="3">
        <v>45832</v>
      </c>
      <c r="AM311" s="3">
        <v>45839</v>
      </c>
      <c r="AN311" s="3">
        <v>45840</v>
      </c>
      <c r="AO311" s="3">
        <v>45840</v>
      </c>
      <c r="AP311" s="3">
        <v>45837</v>
      </c>
      <c r="AQ311" s="3">
        <v>45841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0</v>
      </c>
    </row>
    <row r="312" spans="1:56" ht="28.5" customHeight="1" x14ac:dyDescent="0.45">
      <c r="A312" s="3">
        <v>45601</v>
      </c>
      <c r="B312" s="14" t="s">
        <v>242</v>
      </c>
      <c r="C312" s="9" t="s">
        <v>94</v>
      </c>
      <c r="D312" s="13" t="s">
        <v>110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1328.6769813503997</v>
      </c>
      <c r="Q312" s="10">
        <v>0</v>
      </c>
      <c r="R312" s="10">
        <v>1328.6769813503997</v>
      </c>
      <c r="S312" s="9" t="s">
        <v>100</v>
      </c>
      <c r="T312" s="12">
        <v>45852</v>
      </c>
      <c r="U312" s="11">
        <v>40800</v>
      </c>
      <c r="V312" s="10">
        <v>0</v>
      </c>
      <c r="W312" s="10">
        <v>40800</v>
      </c>
      <c r="X312" s="10">
        <v>0</v>
      </c>
      <c r="Y312" s="10">
        <v>42840</v>
      </c>
      <c r="Z312" s="9" t="s">
        <v>407</v>
      </c>
      <c r="AA312" s="8">
        <v>43888.152000000002</v>
      </c>
      <c r="AB312" s="8">
        <v>0</v>
      </c>
      <c r="AC312" s="8">
        <v>43888.152000000002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72</v>
      </c>
      <c r="AI312" s="1">
        <v>3</v>
      </c>
      <c r="AJ312" s="3">
        <v>45852</v>
      </c>
      <c r="AK312" s="3">
        <v>0</v>
      </c>
      <c r="AL312" s="3">
        <v>45842</v>
      </c>
      <c r="AM312" s="3">
        <v>45849</v>
      </c>
      <c r="AN312" s="3">
        <v>45850</v>
      </c>
      <c r="AO312" s="3">
        <v>45850</v>
      </c>
      <c r="AP312" s="3">
        <v>45847</v>
      </c>
      <c r="AQ312" s="3">
        <v>45851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5622.230756193333</v>
      </c>
    </row>
    <row r="313" spans="1:56" ht="28.5" customHeight="1" x14ac:dyDescent="0.45">
      <c r="A313" s="3">
        <v>45601</v>
      </c>
      <c r="B313" s="14" t="s">
        <v>242</v>
      </c>
      <c r="C313" s="9" t="s">
        <v>94</v>
      </c>
      <c r="D313" s="13" t="s">
        <v>110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100</v>
      </c>
      <c r="T313" s="12">
        <v>45859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407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>
        <v>0</v>
      </c>
      <c r="AG313" s="1" t="s">
        <v>122</v>
      </c>
      <c r="AH313" s="1" t="s">
        <v>72</v>
      </c>
      <c r="AI313" s="1">
        <v>3</v>
      </c>
      <c r="AJ313" s="3">
        <v>45859</v>
      </c>
      <c r="AK313" s="3">
        <v>0</v>
      </c>
      <c r="AL313" s="3">
        <v>45849</v>
      </c>
      <c r="AM313" s="3">
        <v>45856</v>
      </c>
      <c r="AN313" s="3">
        <v>45857</v>
      </c>
      <c r="AO313" s="3">
        <v>45857</v>
      </c>
      <c r="AP313" s="3">
        <v>45854</v>
      </c>
      <c r="AQ313" s="3">
        <v>45858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120</v>
      </c>
      <c r="BD313" s="56">
        <v>7441.1877655499993</v>
      </c>
    </row>
    <row r="314" spans="1:56" ht="28.5" customHeight="1" x14ac:dyDescent="0.45">
      <c r="A314" s="3">
        <v>45601</v>
      </c>
      <c r="B314" s="14" t="s">
        <v>242</v>
      </c>
      <c r="C314" s="9" t="s">
        <v>94</v>
      </c>
      <c r="D314" s="13" t="s">
        <v>110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1693.4118389759997</v>
      </c>
      <c r="Q314" s="10">
        <v>0</v>
      </c>
      <c r="R314" s="10">
        <v>1693.4118389759997</v>
      </c>
      <c r="S314" s="9" t="s">
        <v>100</v>
      </c>
      <c r="T314" s="12">
        <v>45867</v>
      </c>
      <c r="U314" s="11">
        <v>52000</v>
      </c>
      <c r="V314" s="10">
        <v>0</v>
      </c>
      <c r="W314" s="10">
        <v>52000</v>
      </c>
      <c r="X314" s="10">
        <v>0</v>
      </c>
      <c r="Y314" s="10">
        <v>54600</v>
      </c>
      <c r="Z314" s="9" t="s">
        <v>407</v>
      </c>
      <c r="AA314" s="8">
        <v>55935.880000000005</v>
      </c>
      <c r="AB314" s="8">
        <v>0</v>
      </c>
      <c r="AC314" s="8">
        <v>55935.880000000005</v>
      </c>
      <c r="AD314" s="8">
        <v>0</v>
      </c>
      <c r="AE314" s="8">
        <v>0</v>
      </c>
      <c r="AF314" s="8">
        <v>0</v>
      </c>
      <c r="AG314" s="1" t="s">
        <v>122</v>
      </c>
      <c r="AH314" s="1" t="s">
        <v>72</v>
      </c>
      <c r="AI314" s="1">
        <v>3</v>
      </c>
      <c r="AJ314" s="3">
        <v>45867</v>
      </c>
      <c r="AK314" s="3">
        <v>0</v>
      </c>
      <c r="AL314" s="3">
        <v>45857</v>
      </c>
      <c r="AM314" s="3">
        <v>45864</v>
      </c>
      <c r="AN314" s="3">
        <v>45865</v>
      </c>
      <c r="AO314" s="3">
        <v>45865</v>
      </c>
      <c r="AP314" s="3">
        <v>45862</v>
      </c>
      <c r="AQ314" s="3">
        <v>45866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120</v>
      </c>
      <c r="BD314" s="56">
        <v>7165.588218677779</v>
      </c>
    </row>
    <row r="315" spans="1:56" ht="28.5" customHeight="1" x14ac:dyDescent="0.45">
      <c r="A315" s="3">
        <v>45601</v>
      </c>
      <c r="B315" s="14" t="s">
        <v>242</v>
      </c>
      <c r="C315" s="9" t="s">
        <v>94</v>
      </c>
      <c r="D315" s="13" t="s">
        <v>158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5414.9448800240634</v>
      </c>
      <c r="Q315" s="10">
        <v>0</v>
      </c>
      <c r="R315" s="10">
        <v>5414.9448800240634</v>
      </c>
      <c r="S315" s="9" t="s">
        <v>100</v>
      </c>
      <c r="T315" s="12" t="s">
        <v>63</v>
      </c>
      <c r="U315" s="11">
        <v>166278</v>
      </c>
      <c r="V315" s="10">
        <v>0</v>
      </c>
      <c r="W315" s="10">
        <v>166278</v>
      </c>
      <c r="X315" s="10">
        <v>0</v>
      </c>
      <c r="Y315" s="10">
        <v>174591.9</v>
      </c>
      <c r="Z315" s="9" t="s">
        <v>407</v>
      </c>
      <c r="AA315" s="8">
        <v>178863.58182000002</v>
      </c>
      <c r="AB315" s="8">
        <v>0</v>
      </c>
      <c r="AC315" s="8">
        <v>178863.58182000002</v>
      </c>
      <c r="AD315" s="8">
        <v>0</v>
      </c>
      <c r="AE315" s="8">
        <v>0</v>
      </c>
      <c r="AF315" s="8" t="s">
        <v>408</v>
      </c>
      <c r="AG315" s="1" t="s">
        <v>122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120</v>
      </c>
      <c r="BD315" s="56">
        <v>22913.070727409686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101</v>
      </c>
      <c r="AA316" s="8">
        <v>1025216.4738200002</v>
      </c>
      <c r="AB316" s="8">
        <v>0</v>
      </c>
      <c r="AC316" s="8">
        <v>1025216.4738200002</v>
      </c>
      <c r="AD316" s="8">
        <v>0</v>
      </c>
      <c r="AE316" s="8">
        <v>0</v>
      </c>
      <c r="AF316" s="8" t="s">
        <v>58</v>
      </c>
      <c r="AG316" s="1" t="s">
        <v>122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121</v>
      </c>
      <c r="BD316" s="56">
        <v>0</v>
      </c>
    </row>
    <row r="317" spans="1:56" ht="28.5" customHeight="1" x14ac:dyDescent="0.45">
      <c r="A317" s="3">
        <v>45723</v>
      </c>
      <c r="B317" s="14" t="s">
        <v>546</v>
      </c>
      <c r="C317" s="9" t="s">
        <v>207</v>
      </c>
      <c r="D317" s="13" t="s">
        <v>533</v>
      </c>
      <c r="E317" s="9">
        <v>26</v>
      </c>
      <c r="F317" s="9">
        <v>41</v>
      </c>
      <c r="G317" s="9" t="s">
        <v>60</v>
      </c>
      <c r="H317" s="9">
        <v>0</v>
      </c>
      <c r="I317" s="9">
        <v>97</v>
      </c>
      <c r="J317" s="9" t="s">
        <v>57</v>
      </c>
      <c r="K317" s="9">
        <v>5</v>
      </c>
      <c r="L317" s="9" t="s">
        <v>92</v>
      </c>
      <c r="M317" s="10">
        <v>27</v>
      </c>
      <c r="N317" s="9">
        <v>43</v>
      </c>
      <c r="O317" s="9">
        <v>40</v>
      </c>
      <c r="P317" s="10">
        <v>114.57174504959998</v>
      </c>
      <c r="Q317" s="10">
        <v>0</v>
      </c>
      <c r="R317" s="10">
        <v>114.57174504959998</v>
      </c>
      <c r="S317" s="9" t="s">
        <v>220</v>
      </c>
      <c r="T317" s="12">
        <v>45737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85</v>
      </c>
      <c r="AA317" s="8">
        <v>4749.8</v>
      </c>
      <c r="AB317" s="8">
        <v>4749.8</v>
      </c>
      <c r="AC317" s="8">
        <v>0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72</v>
      </c>
      <c r="AI317" s="1">
        <v>3</v>
      </c>
      <c r="AJ317" s="3">
        <v>45737</v>
      </c>
      <c r="AK317" s="3">
        <v>0</v>
      </c>
      <c r="AL317" s="3">
        <v>45727</v>
      </c>
      <c r="AM317" s="3">
        <v>45734</v>
      </c>
      <c r="AN317" s="3">
        <v>45735</v>
      </c>
      <c r="AO317" s="3">
        <v>45735</v>
      </c>
      <c r="AP317" s="3">
        <v>45732</v>
      </c>
      <c r="AQ317" s="3">
        <v>45736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>
        <v>45723</v>
      </c>
      <c r="B318" s="14" t="s">
        <v>546</v>
      </c>
      <c r="C318" s="9" t="s">
        <v>207</v>
      </c>
      <c r="D318" s="13" t="s">
        <v>534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114.57174504959998</v>
      </c>
      <c r="Q318" s="10">
        <v>0</v>
      </c>
      <c r="R318" s="10">
        <v>114.57174504959998</v>
      </c>
      <c r="S318" s="9" t="s">
        <v>220</v>
      </c>
      <c r="T318" s="12">
        <v>45737</v>
      </c>
      <c r="U318" s="11">
        <v>4000</v>
      </c>
      <c r="V318" s="10">
        <v>0</v>
      </c>
      <c r="W318" s="10">
        <v>4000</v>
      </c>
      <c r="X318" s="10">
        <v>0</v>
      </c>
      <c r="Y318" s="10">
        <v>4200</v>
      </c>
      <c r="Z318" s="9" t="s">
        <v>85</v>
      </c>
      <c r="AA318" s="8">
        <v>4749.8</v>
      </c>
      <c r="AB318" s="8">
        <v>4749.8</v>
      </c>
      <c r="AC318" s="8">
        <v>0</v>
      </c>
      <c r="AD318" s="8">
        <v>0</v>
      </c>
      <c r="AE318" s="8">
        <v>0</v>
      </c>
      <c r="AF318" s="8">
        <v>0</v>
      </c>
      <c r="AG318" s="1" t="s">
        <v>125</v>
      </c>
      <c r="AH318" s="1" t="s">
        <v>72</v>
      </c>
      <c r="AI318" s="1">
        <v>3</v>
      </c>
      <c r="AJ318" s="3">
        <v>45737</v>
      </c>
      <c r="AK318" s="3">
        <v>0</v>
      </c>
      <c r="AL318" s="3">
        <v>45727</v>
      </c>
      <c r="AM318" s="3">
        <v>45734</v>
      </c>
      <c r="AN318" s="3">
        <v>45735</v>
      </c>
      <c r="AO318" s="3">
        <v>45735</v>
      </c>
      <c r="AP318" s="3">
        <v>45732</v>
      </c>
      <c r="AQ318" s="3">
        <v>45736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0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125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>
        <v>45719</v>
      </c>
      <c r="B320" s="14" t="s">
        <v>504</v>
      </c>
      <c r="C320" s="9" t="s">
        <v>487</v>
      </c>
      <c r="D320" s="13" t="s">
        <v>488</v>
      </c>
      <c r="E320" s="9">
        <v>26</v>
      </c>
      <c r="F320" s="9">
        <v>40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>
        <v>27</v>
      </c>
      <c r="N320" s="9">
        <v>43</v>
      </c>
      <c r="O320" s="9">
        <v>40</v>
      </c>
      <c r="P320" s="10">
        <v>143.21468131199998</v>
      </c>
      <c r="Q320" s="10">
        <v>0</v>
      </c>
      <c r="R320" s="10">
        <v>143.21468131199998</v>
      </c>
      <c r="S320" s="9" t="s">
        <v>71</v>
      </c>
      <c r="T320" s="12">
        <v>45731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85</v>
      </c>
      <c r="AA320" s="8">
        <v>5797.55</v>
      </c>
      <c r="AB320" s="8">
        <v>5797.55</v>
      </c>
      <c r="AC320" s="8">
        <v>0</v>
      </c>
      <c r="AD320" s="8">
        <v>0</v>
      </c>
      <c r="AE320" s="8">
        <v>0</v>
      </c>
      <c r="AF320" s="8">
        <v>0</v>
      </c>
      <c r="AG320" s="1" t="s">
        <v>61</v>
      </c>
      <c r="AH320" s="1" t="s">
        <v>72</v>
      </c>
      <c r="AI320" s="1">
        <v>3</v>
      </c>
      <c r="AJ320" s="3">
        <v>45731</v>
      </c>
      <c r="AK320" s="3">
        <v>0</v>
      </c>
      <c r="AL320" s="3">
        <v>45721</v>
      </c>
      <c r="AM320" s="3">
        <v>45728</v>
      </c>
      <c r="AN320" s="3">
        <v>45729</v>
      </c>
      <c r="AO320" s="3">
        <v>45729</v>
      </c>
      <c r="AP320" s="3">
        <v>45726</v>
      </c>
      <c r="AQ320" s="3">
        <v>45730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0</v>
      </c>
    </row>
    <row r="321" spans="1:56" ht="28.5" customHeight="1" x14ac:dyDescent="0.45">
      <c r="A321" s="3">
        <v>45717</v>
      </c>
      <c r="B321" s="14" t="s">
        <v>489</v>
      </c>
      <c r="C321" s="9" t="s">
        <v>150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133</v>
      </c>
      <c r="T321" s="12">
        <v>45741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122</v>
      </c>
      <c r="AH321" s="1" t="s">
        <v>77</v>
      </c>
      <c r="AI321" s="1">
        <v>1</v>
      </c>
      <c r="AJ321" s="3">
        <v>45741</v>
      </c>
      <c r="AK321" s="3">
        <v>0</v>
      </c>
      <c r="AL321" s="3">
        <v>0</v>
      </c>
      <c r="AM321" s="3">
        <v>0</v>
      </c>
      <c r="AN321" s="3">
        <v>0</v>
      </c>
      <c r="AO321" s="3">
        <v>45740</v>
      </c>
      <c r="AP321" s="3">
        <v>45736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150</v>
      </c>
      <c r="D322" s="13" t="s">
        <v>59</v>
      </c>
      <c r="E322" s="9">
        <v>26</v>
      </c>
      <c r="F322" s="9">
        <v>39</v>
      </c>
      <c r="G322" s="9" t="s">
        <v>60</v>
      </c>
      <c r="H322" s="9">
        <v>0</v>
      </c>
      <c r="I322" s="9">
        <v>93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133</v>
      </c>
      <c r="T322" s="12">
        <v>45777</v>
      </c>
      <c r="U322" s="11">
        <v>10000</v>
      </c>
      <c r="V322" s="10">
        <v>0</v>
      </c>
      <c r="W322" s="10">
        <v>10000</v>
      </c>
      <c r="X322" s="10">
        <v>0</v>
      </c>
      <c r="Y322" s="10">
        <v>0</v>
      </c>
      <c r="Z322" s="9" t="s">
        <v>85</v>
      </c>
      <c r="AA322" s="8">
        <v>11315.7</v>
      </c>
      <c r="AB322" s="8">
        <v>0</v>
      </c>
      <c r="AC322" s="8">
        <v>11315.7</v>
      </c>
      <c r="AD322" s="8">
        <v>0</v>
      </c>
      <c r="AE322" s="8">
        <v>0</v>
      </c>
      <c r="AF322" s="8">
        <v>0</v>
      </c>
      <c r="AG322" s="1" t="s">
        <v>123</v>
      </c>
      <c r="AH322" s="1" t="s">
        <v>77</v>
      </c>
      <c r="AI322" s="1">
        <v>1</v>
      </c>
      <c r="AJ322" s="3">
        <v>45777</v>
      </c>
      <c r="AK322" s="3">
        <v>0</v>
      </c>
      <c r="AL322" s="3">
        <v>0</v>
      </c>
      <c r="AM322" s="3">
        <v>0</v>
      </c>
      <c r="AN322" s="3">
        <v>0</v>
      </c>
      <c r="AO322" s="3">
        <v>45776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913.67990999999995</v>
      </c>
    </row>
    <row r="323" spans="1:56" ht="28.5" customHeight="1" x14ac:dyDescent="0.45">
      <c r="A323" s="3" t="s">
        <v>146</v>
      </c>
      <c r="B323" s="14" t="s">
        <v>146</v>
      </c>
      <c r="C323" s="9" t="s">
        <v>207</v>
      </c>
      <c r="D323" s="13" t="s">
        <v>61</v>
      </c>
      <c r="E323" s="9">
        <v>26</v>
      </c>
      <c r="F323" s="9">
        <v>41</v>
      </c>
      <c r="G323" s="9" t="s">
        <v>60</v>
      </c>
      <c r="H323" s="9">
        <v>0</v>
      </c>
      <c r="I323" s="9">
        <v>97</v>
      </c>
      <c r="J323" s="9" t="s">
        <v>57</v>
      </c>
      <c r="K323" s="9">
        <v>5</v>
      </c>
      <c r="L323" s="9" t="s">
        <v>92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220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85</v>
      </c>
      <c r="AA323" s="8">
        <v>11874.499999999998</v>
      </c>
      <c r="AB323" s="8">
        <v>0</v>
      </c>
      <c r="AC323" s="8">
        <v>11874.499999999998</v>
      </c>
      <c r="AD323" s="8">
        <v>0</v>
      </c>
      <c r="AE323" s="8">
        <v>0</v>
      </c>
      <c r="AF323" s="8">
        <v>0</v>
      </c>
      <c r="AG323" s="1" t="s">
        <v>122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958.79990555555537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85</v>
      </c>
      <c r="AA324" s="8">
        <v>87102.950000000012</v>
      </c>
      <c r="AB324" s="8">
        <v>15297.150000000001</v>
      </c>
      <c r="AC324" s="8">
        <v>71805.8</v>
      </c>
      <c r="AD324" s="8">
        <v>0</v>
      </c>
      <c r="AE324" s="8">
        <v>0</v>
      </c>
      <c r="AF324" s="8" t="s">
        <v>58</v>
      </c>
      <c r="AG324" s="1" t="s">
        <v>122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105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229</v>
      </c>
      <c r="D325" s="13" t="s">
        <v>569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140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214</v>
      </c>
      <c r="T325" s="12">
        <v>45741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166</v>
      </c>
      <c r="AA325" s="8">
        <v>12433.3</v>
      </c>
      <c r="AB325" s="8">
        <v>12433.3</v>
      </c>
      <c r="AC325" s="8">
        <v>0</v>
      </c>
      <c r="AD325" s="8">
        <v>12433.3</v>
      </c>
      <c r="AE325" s="8">
        <v>0</v>
      </c>
      <c r="AF325" s="8">
        <v>0</v>
      </c>
      <c r="AG325" s="1" t="s">
        <v>122</v>
      </c>
      <c r="AH325" s="1" t="s">
        <v>68</v>
      </c>
      <c r="AI325" s="1">
        <v>4</v>
      </c>
      <c r="AJ325" s="3">
        <v>45741</v>
      </c>
      <c r="AK325" s="3">
        <v>45737</v>
      </c>
      <c r="AL325" s="3">
        <v>45731</v>
      </c>
      <c r="AM325" s="3">
        <v>45738</v>
      </c>
      <c r="AN325" s="3">
        <v>45739</v>
      </c>
      <c r="AO325" s="3">
        <v>45739</v>
      </c>
      <c r="AP325" s="3">
        <v>45736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166</v>
      </c>
      <c r="AA326" s="8">
        <v>12433.3</v>
      </c>
      <c r="AB326" s="8">
        <v>12433.3</v>
      </c>
      <c r="AC326" s="8">
        <v>0</v>
      </c>
      <c r="AD326" s="8">
        <v>12433.3</v>
      </c>
      <c r="AE326" s="8">
        <v>0</v>
      </c>
      <c r="AF326" s="8" t="s">
        <v>58</v>
      </c>
      <c r="AG326" s="1" t="s">
        <v>125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26</v>
      </c>
      <c r="F327" s="9">
        <v>43</v>
      </c>
      <c r="G327" s="9" t="s">
        <v>60</v>
      </c>
      <c r="H327" s="9">
        <v>0</v>
      </c>
      <c r="I327" s="9">
        <v>116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257</v>
      </c>
      <c r="AA327" s="8">
        <v>12433.3</v>
      </c>
      <c r="AB327" s="8">
        <v>8278</v>
      </c>
      <c r="AC327" s="8">
        <v>4155.2999999999993</v>
      </c>
      <c r="AD327" s="8">
        <v>0</v>
      </c>
      <c r="AE327" s="8">
        <v>0</v>
      </c>
      <c r="AF327" s="8">
        <v>0</v>
      </c>
      <c r="AG327" s="1" t="s">
        <v>123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412.94448</v>
      </c>
    </row>
    <row r="328" spans="1:56" ht="28.5" customHeight="1" x14ac:dyDescent="0.45">
      <c r="A328" s="3" t="s">
        <v>146</v>
      </c>
      <c r="B328" s="14" t="s">
        <v>146</v>
      </c>
      <c r="C328" s="9" t="s">
        <v>113</v>
      </c>
      <c r="D328" s="13" t="s">
        <v>59</v>
      </c>
      <c r="E328" s="9">
        <v>26</v>
      </c>
      <c r="F328" s="9">
        <v>43</v>
      </c>
      <c r="G328" s="9" t="s">
        <v>60</v>
      </c>
      <c r="H328" s="9">
        <v>0</v>
      </c>
      <c r="I328" s="9">
        <v>116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 t="s">
        <v>63</v>
      </c>
      <c r="U328" s="11">
        <v>20000</v>
      </c>
      <c r="V328" s="10">
        <v>0</v>
      </c>
      <c r="W328" s="10">
        <v>20000</v>
      </c>
      <c r="X328" s="10">
        <v>0</v>
      </c>
      <c r="Y328" s="10">
        <v>0</v>
      </c>
      <c r="Z328" s="9" t="s">
        <v>257</v>
      </c>
      <c r="AA328" s="8">
        <v>24866.6</v>
      </c>
      <c r="AB328" s="8">
        <v>0</v>
      </c>
      <c r="AC328" s="8">
        <v>24866.6</v>
      </c>
      <c r="AD328" s="8">
        <v>0</v>
      </c>
      <c r="AE328" s="8">
        <v>0</v>
      </c>
      <c r="AF328" s="8">
        <v>0</v>
      </c>
      <c r="AG328" s="1" t="s">
        <v>123</v>
      </c>
      <c r="AH328" s="1" t="s">
        <v>77</v>
      </c>
      <c r="AI328" s="1">
        <v>1</v>
      </c>
      <c r="AJ328" s="3" t="s">
        <v>63</v>
      </c>
      <c r="AK328" s="3">
        <v>0</v>
      </c>
      <c r="AL328" s="3">
        <v>0</v>
      </c>
      <c r="AM328" s="3">
        <v>0</v>
      </c>
      <c r="AN328" s="3">
        <v>0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2471.1874488888889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26</v>
      </c>
      <c r="F329" s="9">
        <v>43</v>
      </c>
      <c r="G329" s="9">
        <v>0</v>
      </c>
      <c r="H329" s="9">
        <v>0</v>
      </c>
      <c r="I329" s="9">
        <v>116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257</v>
      </c>
      <c r="AA329" s="8">
        <v>37299.899999999994</v>
      </c>
      <c r="AB329" s="8">
        <v>8278</v>
      </c>
      <c r="AC329" s="8">
        <v>29021.899999999998</v>
      </c>
      <c r="AD329" s="8">
        <v>0</v>
      </c>
      <c r="AE329" s="8">
        <v>0</v>
      </c>
      <c r="AF329" s="8" t="s">
        <v>58</v>
      </c>
      <c r="AG329" s="1" t="s">
        <v>123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258</v>
      </c>
      <c r="BD329" s="56">
        <v>0</v>
      </c>
    </row>
    <row r="330" spans="1:56" ht="28.5" customHeight="1" x14ac:dyDescent="0.45">
      <c r="A330" s="3">
        <v>45723</v>
      </c>
      <c r="B330" s="14" t="s">
        <v>547</v>
      </c>
      <c r="C330" s="9" t="s">
        <v>113</v>
      </c>
      <c r="D330" s="13" t="s">
        <v>160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45733</v>
      </c>
      <c r="U330" s="11">
        <v>30000</v>
      </c>
      <c r="V330" s="10">
        <v>0</v>
      </c>
      <c r="W330" s="10">
        <v>30000</v>
      </c>
      <c r="X330" s="10">
        <v>0</v>
      </c>
      <c r="Y330" s="10">
        <v>31500</v>
      </c>
      <c r="Z330" s="9" t="s">
        <v>89</v>
      </c>
      <c r="AA330" s="8">
        <v>37299.899999999994</v>
      </c>
      <c r="AB330" s="8">
        <v>11000</v>
      </c>
      <c r="AC330" s="8">
        <v>26299.899999999994</v>
      </c>
      <c r="AD330" s="8">
        <v>0</v>
      </c>
      <c r="AE330" s="8">
        <v>37299.899999999994</v>
      </c>
      <c r="AF330" s="8" t="s">
        <v>320</v>
      </c>
      <c r="AG330" s="1" t="s">
        <v>125</v>
      </c>
      <c r="AH330" s="1" t="s">
        <v>68</v>
      </c>
      <c r="AI330" s="1">
        <v>4</v>
      </c>
      <c r="AJ330" s="3">
        <v>45733</v>
      </c>
      <c r="AK330" s="3">
        <v>45729</v>
      </c>
      <c r="AL330" s="3">
        <v>45723</v>
      </c>
      <c r="AM330" s="3">
        <v>45730</v>
      </c>
      <c r="AN330" s="3">
        <v>45731</v>
      </c>
      <c r="AO330" s="3">
        <v>45731</v>
      </c>
      <c r="AP330" s="3">
        <v>45728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2712.3963533333331</v>
      </c>
    </row>
    <row r="331" spans="1:56" ht="28.5" customHeight="1" x14ac:dyDescent="0.45">
      <c r="A331" s="3">
        <v>45723</v>
      </c>
      <c r="B331" s="14" t="s">
        <v>548</v>
      </c>
      <c r="C331" s="9" t="s">
        <v>113</v>
      </c>
      <c r="D331" s="13" t="s">
        <v>160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45741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320</v>
      </c>
      <c r="AG331" s="1" t="s">
        <v>61</v>
      </c>
      <c r="AH331" s="1" t="s">
        <v>68</v>
      </c>
      <c r="AI331" s="1">
        <v>4</v>
      </c>
      <c r="AJ331" s="3">
        <v>45741</v>
      </c>
      <c r="AK331" s="3">
        <v>45737</v>
      </c>
      <c r="AL331" s="3">
        <v>45731</v>
      </c>
      <c r="AM331" s="3">
        <v>45738</v>
      </c>
      <c r="AN331" s="3">
        <v>45739</v>
      </c>
      <c r="AO331" s="3">
        <v>45739</v>
      </c>
      <c r="AP331" s="3">
        <v>45736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549</v>
      </c>
      <c r="C332" s="9" t="s">
        <v>113</v>
      </c>
      <c r="D332" s="13" t="s">
        <v>160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45744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320</v>
      </c>
      <c r="AG332" s="1" t="s">
        <v>123</v>
      </c>
      <c r="AH332" s="1" t="s">
        <v>68</v>
      </c>
      <c r="AI332" s="1">
        <v>4</v>
      </c>
      <c r="AJ332" s="3">
        <v>45744</v>
      </c>
      <c r="AK332" s="3">
        <v>45740</v>
      </c>
      <c r="AL332" s="3">
        <v>45734</v>
      </c>
      <c r="AM332" s="3">
        <v>45741</v>
      </c>
      <c r="AN332" s="3">
        <v>45742</v>
      </c>
      <c r="AO332" s="3">
        <v>45742</v>
      </c>
      <c r="AP332" s="3">
        <v>45739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45746</v>
      </c>
      <c r="U333" s="11">
        <v>10000</v>
      </c>
      <c r="V333" s="10">
        <v>0</v>
      </c>
      <c r="W333" s="10">
        <v>10000</v>
      </c>
      <c r="X333" s="10">
        <v>0</v>
      </c>
      <c r="Y333" s="10">
        <v>0</v>
      </c>
      <c r="Z333" s="9" t="s">
        <v>89</v>
      </c>
      <c r="AA333" s="8">
        <v>12433.3</v>
      </c>
      <c r="AB333" s="8">
        <v>0</v>
      </c>
      <c r="AC333" s="8">
        <v>12433.3</v>
      </c>
      <c r="AD333" s="8">
        <v>0</v>
      </c>
      <c r="AE333" s="8">
        <v>12433.3</v>
      </c>
      <c r="AF333" s="8" t="s">
        <v>302</v>
      </c>
      <c r="AG333" s="1" t="s">
        <v>123</v>
      </c>
      <c r="AH333" s="1" t="s">
        <v>164</v>
      </c>
      <c r="AI333" s="1">
        <v>2</v>
      </c>
      <c r="AJ333" s="3">
        <v>45746</v>
      </c>
      <c r="AK333" s="3">
        <v>45744</v>
      </c>
      <c r="AL333" s="3">
        <v>0</v>
      </c>
      <c r="AM333" s="3">
        <v>0</v>
      </c>
      <c r="AN333" s="3">
        <v>0</v>
      </c>
      <c r="AO333" s="3">
        <v>45745</v>
      </c>
      <c r="AP333" s="3">
        <v>45741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492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1282.2876733333333</v>
      </c>
    </row>
    <row r="334" spans="1:56" ht="28.5" customHeight="1" x14ac:dyDescent="0.45">
      <c r="A334" s="3" t="s">
        <v>146</v>
      </c>
      <c r="B334" s="14" t="s">
        <v>146</v>
      </c>
      <c r="C334" s="9" t="s">
        <v>113</v>
      </c>
      <c r="D334" s="13" t="s">
        <v>61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45777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89</v>
      </c>
      <c r="AA334" s="8">
        <v>24866.6</v>
      </c>
      <c r="AB334" s="8">
        <v>0</v>
      </c>
      <c r="AC334" s="8">
        <v>24866.6</v>
      </c>
      <c r="AD334" s="8">
        <v>0</v>
      </c>
      <c r="AE334" s="8">
        <v>24866.6</v>
      </c>
      <c r="AF334" s="8" t="s">
        <v>320</v>
      </c>
      <c r="AG334" s="1" t="s">
        <v>122</v>
      </c>
      <c r="AH334" s="1" t="s">
        <v>68</v>
      </c>
      <c r="AI334" s="1">
        <v>4</v>
      </c>
      <c r="AJ334" s="3">
        <v>45777</v>
      </c>
      <c r="AK334" s="3">
        <v>45773</v>
      </c>
      <c r="AL334" s="3">
        <v>45767</v>
      </c>
      <c r="AM334" s="3">
        <v>45774</v>
      </c>
      <c r="AN334" s="3">
        <v>45775</v>
      </c>
      <c r="AO334" s="3">
        <v>45775</v>
      </c>
      <c r="AP334" s="3">
        <v>45772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2564.5753466666665</v>
      </c>
    </row>
    <row r="335" spans="1:56" ht="28.5" customHeight="1" x14ac:dyDescent="0.45">
      <c r="A335" s="3">
        <v>45723</v>
      </c>
      <c r="B335" s="14" t="s">
        <v>550</v>
      </c>
      <c r="C335" s="9" t="s">
        <v>113</v>
      </c>
      <c r="D335" s="13" t="s">
        <v>160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45755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320</v>
      </c>
      <c r="AG335" s="1" t="s">
        <v>122</v>
      </c>
      <c r="AH335" s="1" t="s">
        <v>68</v>
      </c>
      <c r="AI335" s="1">
        <v>4</v>
      </c>
      <c r="AJ335" s="3">
        <v>45755</v>
      </c>
      <c r="AK335" s="3">
        <v>45751</v>
      </c>
      <c r="AL335" s="3">
        <v>45745</v>
      </c>
      <c r="AM335" s="3">
        <v>45752</v>
      </c>
      <c r="AN335" s="3">
        <v>45753</v>
      </c>
      <c r="AO335" s="3">
        <v>45753</v>
      </c>
      <c r="AP335" s="3">
        <v>45750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>
        <v>45723</v>
      </c>
      <c r="B336" s="14" t="s">
        <v>551</v>
      </c>
      <c r="C336" s="9" t="s">
        <v>113</v>
      </c>
      <c r="D336" s="13" t="s">
        <v>160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89</v>
      </c>
      <c r="AA336" s="8">
        <v>37299.899999999994</v>
      </c>
      <c r="AB336" s="8">
        <v>0</v>
      </c>
      <c r="AC336" s="8">
        <v>37299.899999999994</v>
      </c>
      <c r="AD336" s="8">
        <v>0</v>
      </c>
      <c r="AE336" s="8">
        <v>37299.899999999994</v>
      </c>
      <c r="AF336" s="8" t="s">
        <v>320</v>
      </c>
      <c r="AG336" s="1" t="s">
        <v>123</v>
      </c>
      <c r="AH336" s="1" t="s">
        <v>68</v>
      </c>
      <c r="AI336" s="1">
        <v>4</v>
      </c>
      <c r="AJ336" s="3">
        <v>45772</v>
      </c>
      <c r="AK336" s="3">
        <v>45768</v>
      </c>
      <c r="AL336" s="3">
        <v>45762</v>
      </c>
      <c r="AM336" s="3">
        <v>45769</v>
      </c>
      <c r="AN336" s="3">
        <v>45770</v>
      </c>
      <c r="AO336" s="3">
        <v>45770</v>
      </c>
      <c r="AP336" s="3">
        <v>45767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3846.8630200000002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223799.39999999997</v>
      </c>
      <c r="AB337" s="8">
        <v>11000</v>
      </c>
      <c r="AC337" s="8">
        <v>212799.39999999997</v>
      </c>
      <c r="AD337" s="8">
        <v>0</v>
      </c>
      <c r="AE337" s="8">
        <v>223799.39999999997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517</v>
      </c>
      <c r="C338" s="9" t="s">
        <v>167</v>
      </c>
      <c r="D338" s="13" t="s">
        <v>168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45747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169</v>
      </c>
      <c r="AI338" s="1">
        <v>2</v>
      </c>
      <c r="AJ338" s="3">
        <v>45747</v>
      </c>
      <c r="AK338" s="3">
        <v>0</v>
      </c>
      <c r="AL338" s="3">
        <v>45738</v>
      </c>
      <c r="AM338" s="3">
        <v>45745</v>
      </c>
      <c r="AN338" s="3">
        <v>0</v>
      </c>
      <c r="AO338" s="3">
        <v>45746</v>
      </c>
      <c r="AP338" s="3">
        <v>45742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3000</v>
      </c>
      <c r="AC339" s="8">
        <v>24101.800000000003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2708.7745222222225</v>
      </c>
    </row>
    <row r="340" spans="1:56" ht="28.5" customHeight="1" x14ac:dyDescent="0.45">
      <c r="A340" s="3" t="s">
        <v>146</v>
      </c>
      <c r="B340" s="14" t="s">
        <v>146</v>
      </c>
      <c r="C340" s="9" t="s">
        <v>167</v>
      </c>
      <c r="D340" s="13" t="s">
        <v>168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169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62372.5</v>
      </c>
      <c r="AC341" s="8">
        <v>83474.3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170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5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31</vt:i4>
      </vt:variant>
      <vt:variant>
        <vt:lpstr>ช่วงที่มีชื่อ</vt:lpstr>
      </vt:variant>
      <vt:variant>
        <vt:i4>7</vt:i4>
      </vt:variant>
    </vt:vector>
  </HeadingPairs>
  <TitlesOfParts>
    <vt:vector size="38" baseType="lpstr">
      <vt:lpstr>Linkสูตรออร์เดอร์  (2)</vt:lpstr>
      <vt:lpstr>3(Order+Fc) แยกลูกค้า</vt:lpstr>
      <vt:lpstr>5(Order)</vt:lpstr>
      <vt:lpstr>3(Order) แยกลูกค้า</vt:lpstr>
      <vt:lpstr>3(Fc) แยกลูกค้</vt:lpstr>
      <vt:lpstr>4(Order+FC) (-4)</vt:lpstr>
      <vt:lpstr>4(Order+FC) (-5)</vt:lpstr>
      <vt:lpstr>4(Order+FC)</vt:lpstr>
      <vt:lpstr>4(Order)</vt:lpstr>
      <vt:lpstr>4(Order) แยกลูกค้า</vt:lpstr>
      <vt:lpstr>4(Fc) แยกลูกค้า</vt:lpstr>
      <vt:lpstr>ค้างทอ14-3-68</vt:lpstr>
      <vt:lpstr>4-4-68</vt:lpstr>
      <vt:lpstr>3-4-68</vt:lpstr>
      <vt:lpstr>2-4-68</vt:lpstr>
      <vt:lpstr>1-4-68</vt:lpstr>
      <vt:lpstr>29-3-68</vt:lpstr>
      <vt:lpstr>28-3-68</vt:lpstr>
      <vt:lpstr>27-3-68</vt:lpstr>
      <vt:lpstr>26-3-68</vt:lpstr>
      <vt:lpstr>25-3-68</vt:lpstr>
      <vt:lpstr>24-3-68</vt:lpstr>
      <vt:lpstr>22-3-68</vt:lpstr>
      <vt:lpstr>21-3-68</vt:lpstr>
      <vt:lpstr>20-3-68</vt:lpstr>
      <vt:lpstr>19-3-68</vt:lpstr>
      <vt:lpstr>18-3-68</vt:lpstr>
      <vt:lpstr>17-3-68</vt:lpstr>
      <vt:lpstr>15-3-68</vt:lpstr>
      <vt:lpstr>14-3-68</vt:lpstr>
      <vt:lpstr>13-3-68</vt:lpstr>
      <vt:lpstr>'3(Fc) แยกลูกค้'!Print_Area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2025-04-04T07:32:40Z</dcterms:modified>
</cp:coreProperties>
</file>